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drawings/drawing3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hou7002\Projects\PHO PHX OFFICE PROGRAM DOCS\PHX OFFICE PROGRAM DOCS\9. Engineering\5. Applications\2022\"/>
    </mc:Choice>
  </mc:AlternateContent>
  <xr:revisionPtr revIDLastSave="0" documentId="13_ncr:1_{33003D6F-B662-43D9-A607-3B785455DFDA}" xr6:coauthVersionLast="46" xr6:coauthVersionMax="46" xr10:uidLastSave="{00000000-0000-0000-0000-000000000000}"/>
  <bookViews>
    <workbookView xWindow="-120" yWindow="-120" windowWidth="29040" windowHeight="15840" tabRatio="706" xr2:uid="{00000000-000D-0000-FFFF-FFFF00000000}"/>
  </bookViews>
  <sheets>
    <sheet name="Cover" sheetId="67" r:id="rId1"/>
    <sheet name="Application Form" sheetId="68" r:id="rId2"/>
    <sheet name="3rd PartyPayment" sheetId="60" r:id="rId3"/>
    <sheet name="Terms" sheetId="23" r:id="rId4"/>
    <sheet name="Check List" sheetId="33" r:id="rId5"/>
    <sheet name="Electricfication Worksheet" sheetId="50" r:id="rId6"/>
    <sheet name="Electrification Specs" sheetId="51" r:id="rId7"/>
  </sheets>
  <definedNames>
    <definedName name="a_1" localSheetId="1">'Application Form'!$A$1</definedName>
    <definedName name="a_1">#REF!</definedName>
    <definedName name="a_2">'3rd PartyPayment'!$A$1</definedName>
    <definedName name="a_3">Terms!$A$1</definedName>
    <definedName name="a_4">#REF!</definedName>
    <definedName name="a_5">'Check List'!$A$1</definedName>
    <definedName name="a_6">#REF!</definedName>
    <definedName name="c_1" localSheetId="0">Cover!$A$1</definedName>
    <definedName name="c_1">#REF!</definedName>
    <definedName name="h_1">'Electricfication Worksheet'!$A$3</definedName>
    <definedName name="h_2">'Electrification Specs'!$A$1</definedName>
    <definedName name="h_3">#REF!</definedName>
    <definedName name="h_4">#REF!</definedName>
    <definedName name="h_5">#REF!</definedName>
    <definedName name="h_6">#REF!</definedName>
    <definedName name="h_7">#REF!</definedName>
    <definedName name="l_1">#REF!</definedName>
    <definedName name="l_2">#REF!</definedName>
    <definedName name="l_3">#REF!</definedName>
    <definedName name="l_4">#REF!</definedName>
    <definedName name="o_1">#REF!</definedName>
    <definedName name="o_2">#REF!</definedName>
    <definedName name="o_3">#REF!</definedName>
    <definedName name="o_4">#REF!</definedName>
    <definedName name="o_5">#REF!</definedName>
    <definedName name="o_6">#REF!</definedName>
    <definedName name="o_7">#REF!</definedName>
    <definedName name="_xlnm.Print_Area" localSheetId="2">'3rd PartyPayment'!$A$1:$O$47</definedName>
    <definedName name="_xlnm.Print_Area" localSheetId="1">'Application Form'!$A$1:$O$49</definedName>
    <definedName name="_xlnm.Print_Area" localSheetId="4">'Check List'!$A$1:$B$58</definedName>
    <definedName name="_xlnm.Print_Area" localSheetId="0">Cover!$A$1:$I$63</definedName>
    <definedName name="_xlnm.Print_Area" localSheetId="5">'Electricfication Worksheet'!$A$1:$K$72</definedName>
    <definedName name="_xlnm.Print_Area" localSheetId="6">'Electrification Specs'!$A$1:$M$61</definedName>
    <definedName name="_xlnm.Print_Area" localSheetId="3">Terms!$A$1:$M$64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50" l="1"/>
  <c r="J52" i="50"/>
  <c r="J33" i="50"/>
  <c r="J32" i="50"/>
  <c r="J38" i="50"/>
  <c r="J37" i="50"/>
  <c r="H70" i="50" l="1"/>
  <c r="J63" i="50"/>
  <c r="J62" i="50"/>
  <c r="J58" i="50"/>
  <c r="J57" i="50"/>
  <c r="J27" i="50"/>
  <c r="J26" i="50"/>
  <c r="J22" i="50"/>
  <c r="J21" i="50"/>
  <c r="J17" i="50"/>
  <c r="J16" i="50"/>
  <c r="F27" i="60"/>
  <c r="D19" i="60"/>
  <c r="C9" i="60"/>
  <c r="C8" i="60"/>
  <c r="B7" i="60"/>
  <c r="AB4" i="60"/>
  <c r="AC16" i="60" s="1"/>
  <c r="J2" i="60"/>
  <c r="I2" i="60"/>
  <c r="B2" i="60"/>
  <c r="B42" i="68"/>
  <c r="B39" i="68"/>
  <c r="AK38" i="68"/>
  <c r="H40" i="68" s="1"/>
  <c r="AG30" i="68"/>
  <c r="AG31" i="68" s="1"/>
  <c r="D28" i="68"/>
  <c r="AK27" i="68"/>
  <c r="AK26" i="68"/>
  <c r="AK28" i="68" s="1"/>
  <c r="AK31" i="68" s="1"/>
  <c r="AA26" i="68"/>
  <c r="B27" i="60" s="1"/>
  <c r="AH11" i="68"/>
  <c r="B2" i="68"/>
  <c r="J47" i="50" l="1"/>
  <c r="J43" i="50"/>
  <c r="J42" i="50"/>
  <c r="J48" i="50"/>
  <c r="A1" i="50"/>
  <c r="H36" i="68"/>
  <c r="B7" i="68"/>
  <c r="AB36" i="68"/>
  <c r="B34" i="68" s="1"/>
  <c r="AC14" i="60"/>
  <c r="I14" i="60" s="1"/>
  <c r="AB37" i="68"/>
  <c r="B25" i="60" s="1"/>
  <c r="AC12" i="60"/>
  <c r="D12" i="60" s="1"/>
  <c r="AC15" i="60"/>
  <c r="D17" i="60" s="1"/>
  <c r="B33" i="60"/>
  <c r="B36" i="68"/>
  <c r="AC13" i="60"/>
  <c r="D14" i="60" s="1"/>
  <c r="B30" i="60"/>
  <c r="J69" i="50" l="1"/>
  <c r="AK10" i="68" l="1"/>
  <c r="AK22" i="68" l="1"/>
  <c r="AK24" i="68" l="1"/>
  <c r="AK23" i="68"/>
  <c r="E39" i="68"/>
  <c r="AK25" i="68" l="1"/>
  <c r="AK42" i="68" s="1"/>
  <c r="AK34" i="68" l="1"/>
  <c r="H38" i="68"/>
  <c r="E33" i="60" s="1"/>
  <c r="AK40" i="68" l="1"/>
  <c r="H39" i="68" s="1"/>
  <c r="E30" i="60" s="1"/>
  <c r="F40" i="68"/>
  <c r="F31" i="60" s="1"/>
</calcChain>
</file>

<file path=xl/sharedStrings.xml><?xml version="1.0" encoding="utf-8"?>
<sst xmlns="http://schemas.openxmlformats.org/spreadsheetml/2006/main" count="294" uniqueCount="218">
  <si>
    <t>Quantity</t>
  </si>
  <si>
    <t>Total Project Cost</t>
  </si>
  <si>
    <t>X</t>
  </si>
  <si>
    <t>Customer Information</t>
  </si>
  <si>
    <t>Tax Status</t>
  </si>
  <si>
    <t xml:space="preserve"> Business Type</t>
  </si>
  <si>
    <t>Building Age</t>
  </si>
  <si>
    <t>HVAC Type</t>
  </si>
  <si>
    <t>Business Type
(Click on the cell below and select building type)</t>
  </si>
  <si>
    <t xml:space="preserve"> Name of Project</t>
  </si>
  <si>
    <t xml:space="preserve"> Name of Organization</t>
  </si>
  <si>
    <t>College / University</t>
  </si>
  <si>
    <t>Chiller</t>
  </si>
  <si>
    <t>(Click on cell then arrow box on right)</t>
  </si>
  <si>
    <t>Grocery</t>
  </si>
  <si>
    <t>1990 - 2000</t>
  </si>
  <si>
    <t>Combination</t>
  </si>
  <si>
    <t xml:space="preserve"> Name as it appears on 
 your APS bill</t>
  </si>
  <si>
    <t>Hotel / Motel</t>
  </si>
  <si>
    <t>District Cooling</t>
  </si>
  <si>
    <t xml:space="preserve"> APS Account Number</t>
  </si>
  <si>
    <t>Telephone #</t>
  </si>
  <si>
    <t>K-12 School</t>
  </si>
  <si>
    <t>Pre-1970</t>
  </si>
  <si>
    <t>Package Units</t>
  </si>
  <si>
    <t xml:space="preserve"> Name of Contact Person 
 at Organization</t>
  </si>
  <si>
    <t>Medical</t>
  </si>
  <si>
    <t xml:space="preserve"> Title</t>
  </si>
  <si>
    <t>Fax #</t>
  </si>
  <si>
    <t>Miscellaneous</t>
  </si>
  <si>
    <t xml:space="preserve"> Email Address</t>
  </si>
  <si>
    <t>Office</t>
  </si>
  <si>
    <t xml:space="preserve"> Address where 
 Measures Installed</t>
  </si>
  <si>
    <r>
      <t xml:space="preserve"> City, State, Zip
 </t>
    </r>
    <r>
      <rPr>
        <sz val="12"/>
        <rFont val="Arial"/>
        <family val="2"/>
      </rPr>
      <t>(Measures Installed)</t>
    </r>
  </si>
  <si>
    <t xml:space="preserve"> Mailing Address</t>
  </si>
  <si>
    <t>Restaurant</t>
  </si>
  <si>
    <r>
      <t xml:space="preserve"> City, State, Zip
 </t>
    </r>
    <r>
      <rPr>
        <sz val="12"/>
        <rFont val="Arial"/>
        <family val="2"/>
      </rPr>
      <t>(Mailing Address)</t>
    </r>
  </si>
  <si>
    <t>Retail</t>
  </si>
  <si>
    <t>Warehouse</t>
  </si>
  <si>
    <t xml:space="preserve"> Company Name</t>
  </si>
  <si>
    <t xml:space="preserve"> Contact Person</t>
  </si>
  <si>
    <t xml:space="preserve"> Mailing Address
 City, State, Zip</t>
  </si>
  <si>
    <t xml:space="preserve"> Name of Contact Person 
 at Third Party </t>
  </si>
  <si>
    <t>Pre-1970
1970 - 1989
1990 - 2000
2001 - present</t>
  </si>
  <si>
    <t>1970 - 1989</t>
  </si>
  <si>
    <t xml:space="preserve">2001 - present </t>
  </si>
  <si>
    <t xml:space="preserve">Application Type
</t>
  </si>
  <si>
    <t>Retrofit</t>
  </si>
  <si>
    <t>New Construction</t>
  </si>
  <si>
    <t xml:space="preserve">Application Type Selected in G5
</t>
  </si>
  <si>
    <t xml:space="preserve">Application Type Trigger for pages
</t>
  </si>
  <si>
    <t>Application Type</t>
  </si>
  <si>
    <t>New Construction Project has been selected - This page is not applicable.</t>
  </si>
  <si>
    <t>Retrofit Project has been selected - This page is not applicable.</t>
  </si>
  <si>
    <t/>
  </si>
  <si>
    <r>
      <t xml:space="preserve">Building Age    
</t>
    </r>
    <r>
      <rPr>
        <b/>
        <sz val="10"/>
        <rFont val="Arial"/>
        <family val="2"/>
      </rPr>
      <t>(Click and select below)</t>
    </r>
  </si>
  <si>
    <r>
      <t xml:space="preserve">Business Type    
</t>
    </r>
    <r>
      <rPr>
        <b/>
        <sz val="8"/>
        <rFont val="Arial"/>
        <family val="2"/>
      </rPr>
      <t>(Click and select below)</t>
    </r>
  </si>
  <si>
    <t>Corporation (incl. Inc, PC, etc.)</t>
  </si>
  <si>
    <t>Yes</t>
  </si>
  <si>
    <t>No</t>
  </si>
  <si>
    <t>Yes, in the amount of</t>
  </si>
  <si>
    <t>Applicant Information</t>
  </si>
  <si>
    <t>Smart Strip - Occupancy Sensor</t>
  </si>
  <si>
    <t>Smart Strip - Load Controlled</t>
  </si>
  <si>
    <t>Smart Strip - Timer Controlled</t>
  </si>
  <si>
    <t>Beverage - Vending Machine Controls</t>
  </si>
  <si>
    <t>Snack - Vending Machine Controls</t>
  </si>
  <si>
    <t>Make / Model</t>
  </si>
  <si>
    <t>Sub Totals</t>
  </si>
  <si>
    <t>1=Yes, 0=No</t>
  </si>
  <si>
    <t>3rd Party payment has been selected</t>
  </si>
  <si>
    <t>Customer payment has been selected</t>
  </si>
  <si>
    <t>Financing Request has been selected</t>
  </si>
  <si>
    <t>Selection below</t>
  </si>
  <si>
    <t>Income Tax</t>
  </si>
  <si>
    <t>Enter message text below</t>
  </si>
  <si>
    <t>Please review payment selections above, please select only one option.</t>
  </si>
  <si>
    <t>Display Applicant Info</t>
  </si>
  <si>
    <t>Display 3rd Party Payment</t>
  </si>
  <si>
    <t xml:space="preserve">Please complete the following section. By signing this agreement I attest that I understand and agree to abide by all program terms and conditions. </t>
  </si>
  <si>
    <t>3rd Party Payment</t>
  </si>
  <si>
    <t>Terms &amp; Conditions</t>
  </si>
  <si>
    <t>How To Apply</t>
  </si>
  <si>
    <t>Retrofit Lighting Worksheet</t>
  </si>
  <si>
    <t>Retrofit Lighting Specifications</t>
  </si>
  <si>
    <t>New Construction Lighting Worksheet</t>
  </si>
  <si>
    <t>New Construction Lighting Specifications</t>
  </si>
  <si>
    <t>Controls Worksheet</t>
  </si>
  <si>
    <t>Controls Specifications</t>
  </si>
  <si>
    <t>Lighting</t>
  </si>
  <si>
    <t>HVAC Cooling Worksheet</t>
  </si>
  <si>
    <t>HVAC Cooling Specifications</t>
  </si>
  <si>
    <t xml:space="preserve">HVAC Quality Install </t>
  </si>
  <si>
    <t>Building Envelope Worksheet</t>
  </si>
  <si>
    <t>Refrigeration Worksheet</t>
  </si>
  <si>
    <t>Refrigeration Specifications</t>
  </si>
  <si>
    <t>Motors &amp; VSD Worksheet</t>
  </si>
  <si>
    <t>Appliance Worksheet</t>
  </si>
  <si>
    <t>IT &amp; Data Worksheet</t>
  </si>
  <si>
    <t>Administrative</t>
  </si>
  <si>
    <t>HVAC &amp; Controls</t>
  </si>
  <si>
    <t>Other</t>
  </si>
  <si>
    <r>
      <t>Total Project Cost</t>
    </r>
    <r>
      <rPr>
        <sz val="8"/>
        <rFont val="Arial"/>
        <family val="2"/>
      </rPr>
      <t xml:space="preserve"> - From Applicant Info page</t>
    </r>
  </si>
  <si>
    <t>a_1</t>
  </si>
  <si>
    <t>a_2</t>
  </si>
  <si>
    <t>a_3</t>
  </si>
  <si>
    <t>a_4</t>
  </si>
  <si>
    <t>a_5</t>
  </si>
  <si>
    <t>Customer Check List</t>
  </si>
  <si>
    <t>h_1</t>
  </si>
  <si>
    <t>h_2</t>
  </si>
  <si>
    <t>h_3</t>
  </si>
  <si>
    <t>h_4</t>
  </si>
  <si>
    <t>h_7</t>
  </si>
  <si>
    <t>o_1</t>
  </si>
  <si>
    <t>o_2</t>
  </si>
  <si>
    <t>o_3</t>
  </si>
  <si>
    <t>o_4</t>
  </si>
  <si>
    <t>o_5</t>
  </si>
  <si>
    <t>o_6</t>
  </si>
  <si>
    <t>l_1</t>
  </si>
  <si>
    <t>l_2</t>
  </si>
  <si>
    <t>l_3</t>
  </si>
  <si>
    <t>l_4</t>
  </si>
  <si>
    <t>Motors &amp; VSD Specifications</t>
  </si>
  <si>
    <t>o_7</t>
  </si>
  <si>
    <t>Range Names below</t>
  </si>
  <si>
    <t>Data Center</t>
  </si>
  <si>
    <t>Government Entity?</t>
  </si>
  <si>
    <t>Is this a
Government entity?</t>
  </si>
  <si>
    <t>Select
Pre App</t>
  </si>
  <si>
    <t>Select
Final App</t>
  </si>
  <si>
    <t>Select
Payment</t>
  </si>
  <si>
    <t>Government (K-12,Exempt)</t>
  </si>
  <si>
    <t>Individual</t>
  </si>
  <si>
    <t>Partnership (Other,May receive 1099)</t>
  </si>
  <si>
    <t>Ext #</t>
  </si>
  <si>
    <t>Telephone
#</t>
  </si>
  <si>
    <t>Industrial</t>
  </si>
  <si>
    <t>Third-Party Payment Release</t>
  </si>
  <si>
    <r>
      <t xml:space="preserve">Third-Party Tax Status 
</t>
    </r>
    <r>
      <rPr>
        <b/>
        <sz val="8"/>
        <rFont val="Arial"/>
        <family val="2"/>
      </rPr>
      <t>(Click to the right and select status) 
Corporation, Tax-Exempt, Other</t>
    </r>
  </si>
  <si>
    <t>Est. Square Footage</t>
  </si>
  <si>
    <t>Mailing Address?</t>
  </si>
  <si>
    <t>Same As Above</t>
  </si>
  <si>
    <t>Different</t>
  </si>
  <si>
    <t xml:space="preserve"> Telephone #</t>
  </si>
  <si>
    <r>
      <t xml:space="preserve">Tax Status 
</t>
    </r>
    <r>
      <rPr>
        <b/>
        <sz val="7"/>
        <rFont val="Arial"/>
        <family val="2"/>
      </rPr>
      <t>(Select status at right) 
Corporation, Tax-Exempt, Other</t>
    </r>
  </si>
  <si>
    <t>Financing has been requested - Please complete the Third-Party Payment page. Contractor payment along with pre- and post- inspections are mandatory.</t>
  </si>
  <si>
    <t>Third-Party payment has been selected - Please complete the Third-Party Payment page of this application.</t>
  </si>
  <si>
    <t>Please review payment selections on Application Form page, please select only one option.</t>
  </si>
  <si>
    <t>Customer payee has been selected, please complete and sign the Application Form page.</t>
  </si>
  <si>
    <t>Please make payee selection on Application Form page.</t>
  </si>
  <si>
    <t>Entered Cost</t>
  </si>
  <si>
    <t>Cost Has Been Entered Trigger</t>
  </si>
  <si>
    <t>$500k Customer Cap Trigger</t>
  </si>
  <si>
    <t>75% Cost Cap Trigger</t>
  </si>
  <si>
    <t>Cost Cap %</t>
  </si>
  <si>
    <t>Cost - Tax Incentive x Cost Cap %</t>
  </si>
  <si>
    <t>Yes, email notices to the customer and contractor(s) emails as shown.</t>
  </si>
  <si>
    <t>No, send notices to the customer and contractor(s) via US Postal service mail.</t>
  </si>
  <si>
    <t>Paperless Option</t>
  </si>
  <si>
    <t xml:space="preserve"> Paperless Notices</t>
  </si>
  <si>
    <t xml:space="preserve">Federal Taxpayer ID Number </t>
  </si>
  <si>
    <t xml:space="preserve"> Payee</t>
  </si>
  <si>
    <t xml:space="preserve"> Third Party 
 Mailing Address
 City, State, Zip</t>
  </si>
  <si>
    <t>Send Check to Primary Contractor / Vendor Shown on the Application Form.</t>
  </si>
  <si>
    <t>Payee</t>
  </si>
  <si>
    <t>Send Check to Associated Contractor / Vendor Shown on the Application Form.</t>
  </si>
  <si>
    <t>Send Check to Party Listed Below.</t>
  </si>
  <si>
    <t xml:space="preserve"> Third Party Federal
Taxpayer ID Number </t>
  </si>
  <si>
    <r>
      <t xml:space="preserve">APS </t>
    </r>
    <r>
      <rPr>
        <b/>
        <sz val="9"/>
        <color indexed="23"/>
        <rFont val="Arial"/>
        <family val="2"/>
      </rPr>
      <t xml:space="preserve">Application # </t>
    </r>
    <r>
      <rPr>
        <sz val="8"/>
        <color indexed="23"/>
        <rFont val="Arial"/>
        <family val="2"/>
      </rPr>
      <t>(from Application Form)</t>
    </r>
  </si>
  <si>
    <r>
      <rPr>
        <b/>
        <sz val="10"/>
        <rFont val="Arial"/>
        <family val="2"/>
      </rPr>
      <t xml:space="preserve">Quick Links
</t>
    </r>
    <r>
      <rPr>
        <sz val="9"/>
        <rFont val="Arial"/>
        <family val="2"/>
      </rPr>
      <t>Click on a button below to jump to that page.</t>
    </r>
  </si>
  <si>
    <t>Please submit to:</t>
  </si>
  <si>
    <t>APS Application #</t>
  </si>
  <si>
    <t>Submission Date:</t>
  </si>
  <si>
    <t>Estimated Completion Date:</t>
  </si>
  <si>
    <t>Project Completion Date:</t>
  </si>
  <si>
    <t>K-12 School
College / University
Office
Retail
Restaurant
Hotel / Motel
Medical
Grocery
Warehouse
Industrial
Miscellaneous
Data Center</t>
  </si>
  <si>
    <t>Contractor Information</t>
  </si>
  <si>
    <t>Contractor / Vendor (primary contact)</t>
  </si>
  <si>
    <t>Associated Contractor / Vendor</t>
  </si>
  <si>
    <t>Please indicate below if your organization intends to file for tax incentives related to the measures in this application.</t>
  </si>
  <si>
    <t>Customer Signature</t>
  </si>
  <si>
    <t>Print Name</t>
  </si>
  <si>
    <t>Date</t>
  </si>
  <si>
    <t>Total Rebate Requested</t>
  </si>
  <si>
    <r>
      <t xml:space="preserve"> Issue Rebate Check to:
 </t>
    </r>
    <r>
      <rPr>
        <sz val="8"/>
        <rFont val="Arial"/>
        <family val="2"/>
      </rPr>
      <t>(check only one)</t>
    </r>
  </si>
  <si>
    <t>Rebate Check Information</t>
  </si>
  <si>
    <t>I request that the rebate check be issued to the third party indicated on the Third-Party Payment page.</t>
  </si>
  <si>
    <r>
      <t xml:space="preserve"> Issue Rebate Check to:
</t>
    </r>
    <r>
      <rPr>
        <b/>
        <sz val="8"/>
        <rFont val="Arial"/>
        <family val="2"/>
      </rPr>
      <t xml:space="preserve"> (Organization receiving check)</t>
    </r>
  </si>
  <si>
    <r>
      <t xml:space="preserve">Total Rebate Requested </t>
    </r>
    <r>
      <rPr>
        <sz val="8"/>
        <rFont val="Arial"/>
        <family val="2"/>
      </rPr>
      <t>- From Applicant Info page</t>
    </r>
  </si>
  <si>
    <t>Tax Questions</t>
  </si>
  <si>
    <t>Calculated rebate</t>
  </si>
  <si>
    <t>Base rebate</t>
  </si>
  <si>
    <t>Calculated APS rebate
over $500k</t>
  </si>
  <si>
    <t>Max Calc rebate</t>
  </si>
  <si>
    <t>Less Tax rebate</t>
  </si>
  <si>
    <t>Cost After Tax rebate</t>
  </si>
  <si>
    <t>Cost Used to Calculate rebate</t>
  </si>
  <si>
    <t>Net APS rebate</t>
  </si>
  <si>
    <t>Cap is
$500k plus 
50% of 
remaining rebate</t>
  </si>
  <si>
    <t>Rebate</t>
  </si>
  <si>
    <t>Rebates cannot exceed 75% of incremental measure cost.</t>
  </si>
  <si>
    <t>Rebate Subtotal</t>
  </si>
  <si>
    <t>Please complete the following section. By signing this agreement, I attest that I understand and agree to abide by all program terms and conditions and that the rebates are to be paid to a Third-Party.</t>
  </si>
  <si>
    <t>Lessor of Max Rebate &amp; Cost Cap</t>
  </si>
  <si>
    <t xml:space="preserve">      Pre-Notification (Required)</t>
  </si>
  <si>
    <t>Standby Truck Refrigeration</t>
  </si>
  <si>
    <t>Electric Forklift</t>
  </si>
  <si>
    <t>Airport Baggage Belt Loaders</t>
  </si>
  <si>
    <t>Airport Baggage Tug</t>
  </si>
  <si>
    <t>Electricfication</t>
  </si>
  <si>
    <t>See Electrification Spec pages for additional information.</t>
  </si>
  <si>
    <t>Electrification</t>
  </si>
  <si>
    <t>Pushback Tugs</t>
  </si>
  <si>
    <t xml:space="preserve">Electrification Total </t>
  </si>
  <si>
    <t xml:space="preserve">   Final Application </t>
  </si>
  <si>
    <t>APS-22-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</si>
</sst>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  <numFmt numFmtId="167" formatCode="mm/dd/yy;@"/>
  </numFmts>
  <fonts count="8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22"/>
      <color indexed="12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20"/>
      <color indexed="9"/>
      <name val="Arial"/>
      <family val="2"/>
    </font>
    <font>
      <b/>
      <sz val="11.5"/>
      <color indexed="8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20"/>
      <name val="Arial"/>
      <family val="2"/>
    </font>
    <font>
      <sz val="22"/>
      <name val="Arial"/>
      <family val="2"/>
    </font>
    <font>
      <b/>
      <sz val="12"/>
      <color indexed="12"/>
      <name val="Arial"/>
      <family val="2"/>
    </font>
    <font>
      <b/>
      <sz val="54"/>
      <color indexed="12"/>
      <name val="Arial"/>
      <family val="2"/>
    </font>
    <font>
      <u/>
      <sz val="12"/>
      <color indexed="12"/>
      <name val="Arial"/>
      <family val="2"/>
    </font>
    <font>
      <b/>
      <sz val="22"/>
      <name val="Arial"/>
      <family val="2"/>
    </font>
    <font>
      <b/>
      <sz val="30"/>
      <name val="Arial"/>
      <family val="2"/>
    </font>
    <font>
      <sz val="11"/>
      <color indexed="55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6"/>
      <color indexed="22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b/>
      <sz val="28"/>
      <color indexed="9"/>
      <name val="Arial"/>
      <family val="2"/>
    </font>
    <font>
      <i/>
      <sz val="20"/>
      <color indexed="9"/>
      <name val="Arial"/>
      <family val="2"/>
    </font>
    <font>
      <b/>
      <sz val="11.5"/>
      <color indexed="9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2"/>
      <color indexed="17"/>
      <name val="Arial"/>
      <family val="2"/>
    </font>
    <font>
      <b/>
      <sz val="22"/>
      <color indexed="9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b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7">
    <xf numFmtId="0" fontId="0" fillId="0" borderId="0">
      <alignment horizontal="center" vertical="center" wrapText="1"/>
    </xf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7" borderId="0" applyNumberFormat="0" applyBorder="0" applyAlignment="0" applyProtection="0"/>
    <xf numFmtId="0" fontId="60" fillId="4" borderId="0" applyNumberFormat="0" applyBorder="0" applyAlignment="0" applyProtection="0"/>
    <xf numFmtId="0" fontId="60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4" borderId="0" applyNumberFormat="0" applyBorder="0" applyAlignment="0" applyProtection="0"/>
    <xf numFmtId="0" fontId="64" fillId="8" borderId="0" applyNumberFormat="0" applyBorder="0" applyAlignment="0" applyProtection="0"/>
    <xf numFmtId="0" fontId="64" fillId="7" borderId="0" applyNumberFormat="0" applyBorder="0" applyAlignment="0" applyProtection="0"/>
    <xf numFmtId="0" fontId="64" fillId="10" borderId="0" applyNumberFormat="0" applyBorder="0" applyAlignment="0" applyProtection="0"/>
    <xf numFmtId="0" fontId="64" fillId="4" borderId="0" applyNumberFormat="0" applyBorder="0" applyAlignment="0" applyProtection="0"/>
    <xf numFmtId="0" fontId="64" fillId="10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5" borderId="0" applyNumberFormat="0" applyBorder="0" applyAlignment="0" applyProtection="0"/>
    <xf numFmtId="0" fontId="66" fillId="2" borderId="1" applyNumberFormat="0" applyAlignment="0" applyProtection="0"/>
    <xf numFmtId="0" fontId="67" fillId="16" borderId="2" applyNumberFormat="0" applyAlignment="0" applyProtection="0"/>
    <xf numFmtId="49" fontId="4" fillId="17" borderId="0">
      <alignment horizontal="center" vertical="center" wrapText="1"/>
      <protection hidden="1"/>
    </xf>
    <xf numFmtId="49" fontId="4" fillId="17" borderId="0">
      <alignment horizontal="center" vertical="center" wrapText="1"/>
      <protection hidden="1"/>
    </xf>
    <xf numFmtId="49" fontId="4" fillId="17" borderId="0">
      <alignment horizontal="center" vertical="center" wrapText="1"/>
      <protection hidden="1"/>
    </xf>
    <xf numFmtId="43" fontId="60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9" fillId="1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3" fillId="8" borderId="1" applyNumberFormat="0" applyAlignment="0" applyProtection="0"/>
    <xf numFmtId="0" fontId="74" fillId="0" borderId="6" applyNumberFormat="0" applyFill="0" applyAlignment="0" applyProtection="0"/>
    <xf numFmtId="0" fontId="75" fillId="8" borderId="0" applyNumberFormat="0" applyBorder="0" applyAlignment="0" applyProtection="0"/>
    <xf numFmtId="0" fontId="1" fillId="0" borderId="0">
      <alignment horizontal="center" vertical="center" wrapText="1"/>
    </xf>
    <xf numFmtId="0" fontId="1" fillId="0" borderId="0"/>
    <xf numFmtId="0" fontId="1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/>
    <xf numFmtId="0" fontId="1" fillId="0" borderId="0"/>
    <xf numFmtId="0" fontId="79" fillId="0" borderId="0"/>
    <xf numFmtId="0" fontId="1" fillId="0" borderId="0">
      <alignment horizontal="left"/>
    </xf>
    <xf numFmtId="0" fontId="1" fillId="0" borderId="0">
      <alignment horizontal="center" vertical="center" wrapText="1"/>
    </xf>
    <xf numFmtId="0" fontId="79" fillId="0" borderId="0"/>
    <xf numFmtId="0" fontId="1" fillId="0" borderId="0">
      <alignment horizontal="left"/>
    </xf>
    <xf numFmtId="0" fontId="55" fillId="0" borderId="0">
      <alignment horizontal="center" vertical="center" wrapText="1"/>
    </xf>
    <xf numFmtId="0" fontId="1" fillId="0" borderId="0">
      <alignment horizontal="center" vertical="center" wrapText="1"/>
    </xf>
    <xf numFmtId="0" fontId="60" fillId="5" borderId="7" applyNumberFormat="0" applyFont="0" applyAlignment="0" applyProtection="0"/>
    <xf numFmtId="0" fontId="76" fillId="2" borderId="8" applyNumberFormat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1" fillId="0" borderId="10" applyNumberFormat="0" applyFont="0" applyBorder="0" applyAlignment="0" applyProtection="0"/>
    <xf numFmtId="0" fontId="77" fillId="0" borderId="0" applyNumberFormat="0" applyFill="0" applyBorder="0" applyAlignment="0" applyProtection="0"/>
  </cellStyleXfs>
  <cellXfs count="686">
    <xf numFmtId="0" fontId="0" fillId="0" borderId="0" xfId="0">
      <alignment horizontal="center" vertical="center" wrapText="1"/>
    </xf>
    <xf numFmtId="0" fontId="0" fillId="17" borderId="0" xfId="0" applyFill="1">
      <alignment horizontal="center" vertical="center" wrapText="1"/>
    </xf>
    <xf numFmtId="0" fontId="0" fillId="17" borderId="11" xfId="0" applyFill="1" applyBorder="1" applyProtection="1">
      <alignment horizontal="center" vertical="center" wrapText="1"/>
    </xf>
    <xf numFmtId="0" fontId="0" fillId="0" borderId="0" xfId="0" applyProtection="1">
      <alignment horizontal="center" vertical="center" wrapText="1"/>
    </xf>
    <xf numFmtId="0" fontId="0" fillId="17" borderId="14" xfId="0" applyFill="1" applyBorder="1" applyProtection="1">
      <alignment horizontal="center" vertical="center" wrapText="1"/>
    </xf>
    <xf numFmtId="0" fontId="0" fillId="17" borderId="14" xfId="0" applyFill="1" applyBorder="1">
      <alignment horizontal="center" vertical="center" wrapText="1"/>
    </xf>
    <xf numFmtId="0" fontId="0" fillId="17" borderId="11" xfId="0" applyFill="1" applyBorder="1">
      <alignment horizontal="center" vertical="center" wrapText="1"/>
    </xf>
    <xf numFmtId="0" fontId="0" fillId="0" borderId="0" xfId="0" applyFill="1">
      <alignment horizontal="center" vertical="center" wrapText="1"/>
    </xf>
    <xf numFmtId="0" fontId="0" fillId="0" borderId="0" xfId="0" applyAlignment="1">
      <alignment horizontal="center"/>
    </xf>
    <xf numFmtId="0" fontId="14" fillId="17" borderId="18" xfId="0" applyFont="1" applyFill="1" applyBorder="1" applyAlignment="1" applyProtection="1">
      <alignment vertical="top" wrapText="1"/>
    </xf>
    <xf numFmtId="8" fontId="14" fillId="17" borderId="18" xfId="0" applyNumberFormat="1" applyFont="1" applyFill="1" applyBorder="1" applyAlignment="1" applyProtection="1">
      <alignment horizontal="center" vertical="top" wrapText="1"/>
    </xf>
    <xf numFmtId="0" fontId="0" fillId="0" borderId="0" xfId="0" applyFill="1" applyBorder="1" applyProtection="1">
      <alignment horizontal="center" vertical="center" wrapText="1"/>
    </xf>
    <xf numFmtId="0" fontId="0" fillId="0" borderId="0" xfId="0" applyFill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20" borderId="0" xfId="0" applyFill="1" applyProtection="1">
      <alignment horizontal="center" vertical="center" wrapText="1"/>
      <protection hidden="1"/>
    </xf>
    <xf numFmtId="0" fontId="0" fillId="0" borderId="0" xfId="0" applyFill="1" applyProtection="1">
      <alignment horizontal="center" vertical="center" wrapText="1"/>
      <protection hidden="1"/>
    </xf>
    <xf numFmtId="0" fontId="26" fillId="0" borderId="29" xfId="0" applyFont="1" applyBorder="1" applyAlignment="1">
      <alignment vertical="center"/>
    </xf>
    <xf numFmtId="0" fontId="22" fillId="17" borderId="30" xfId="0" applyFont="1" applyFill="1" applyBorder="1" applyAlignment="1">
      <alignment horizontal="left"/>
    </xf>
    <xf numFmtId="0" fontId="13" fillId="17" borderId="0" xfId="0" applyFont="1" applyFill="1" applyBorder="1" applyAlignment="1" applyProtection="1">
      <alignment horizontal="right" vertical="center"/>
    </xf>
    <xf numFmtId="0" fontId="0" fillId="17" borderId="0" xfId="0" applyFill="1" applyBorder="1" applyProtection="1">
      <alignment horizontal="center" vertical="center" wrapText="1"/>
      <protection hidden="1"/>
    </xf>
    <xf numFmtId="0" fontId="0" fillId="17" borderId="11" xfId="0" applyFill="1" applyBorder="1" applyProtection="1">
      <alignment horizontal="center" vertical="center" wrapText="1"/>
      <protection hidden="1"/>
    </xf>
    <xf numFmtId="0" fontId="0" fillId="17" borderId="0" xfId="0" applyFill="1" applyProtection="1">
      <alignment horizontal="center" vertical="center" wrapText="1"/>
      <protection hidden="1"/>
    </xf>
    <xf numFmtId="0" fontId="0" fillId="0" borderId="0" xfId="0" applyBorder="1">
      <alignment horizontal="center" vertical="center" wrapText="1"/>
    </xf>
    <xf numFmtId="0" fontId="13" fillId="17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alignment horizontal="center" vertical="center" wrapText="1"/>
      <protection hidden="1"/>
    </xf>
    <xf numFmtId="0" fontId="2" fillId="17" borderId="0" xfId="0" applyFont="1" applyFill="1" applyProtection="1">
      <alignment horizontal="center" vertical="center" wrapText="1"/>
      <protection hidden="1"/>
    </xf>
    <xf numFmtId="0" fontId="5" fillId="17" borderId="0" xfId="0" applyFont="1" applyFill="1" applyProtection="1">
      <alignment horizontal="center" vertical="center" wrapText="1"/>
      <protection hidden="1"/>
    </xf>
    <xf numFmtId="0" fontId="0" fillId="17" borderId="15" xfId="0" applyFill="1" applyBorder="1" applyProtection="1">
      <alignment horizontal="center" vertical="center" wrapText="1"/>
      <protection hidden="1"/>
    </xf>
    <xf numFmtId="0" fontId="0" fillId="17" borderId="13" xfId="0" applyFill="1" applyBorder="1" applyProtection="1">
      <alignment horizontal="center" vertical="center" wrapText="1"/>
      <protection hidden="1"/>
    </xf>
    <xf numFmtId="0" fontId="0" fillId="17" borderId="13" xfId="0" applyFill="1" applyBorder="1" applyAlignment="1" applyProtection="1">
      <alignment horizontal="left"/>
      <protection hidden="1"/>
    </xf>
    <xf numFmtId="0" fontId="30" fillId="17" borderId="13" xfId="0" applyFont="1" applyFill="1" applyBorder="1" applyAlignment="1" applyProtection="1">
      <alignment horizontal="center"/>
      <protection hidden="1"/>
    </xf>
    <xf numFmtId="0" fontId="0" fillId="17" borderId="12" xfId="0" applyFill="1" applyBorder="1" applyProtection="1">
      <alignment horizontal="center" vertical="center" wrapText="1"/>
      <protection hidden="1"/>
    </xf>
    <xf numFmtId="0" fontId="20" fillId="17" borderId="0" xfId="0" applyFont="1" applyFill="1" applyBorder="1" applyProtection="1">
      <alignment horizontal="center" vertical="center" wrapText="1"/>
      <protection hidden="1"/>
    </xf>
    <xf numFmtId="0" fontId="20" fillId="17" borderId="0" xfId="0" applyFont="1" applyFill="1" applyProtection="1">
      <alignment horizontal="center" vertical="center" wrapText="1"/>
      <protection hidden="1"/>
    </xf>
    <xf numFmtId="0" fontId="20" fillId="0" borderId="0" xfId="0" applyFont="1" applyFill="1" applyProtection="1">
      <alignment horizontal="center" vertical="center" wrapText="1"/>
    </xf>
    <xf numFmtId="0" fontId="20" fillId="0" borderId="0" xfId="0" applyFont="1" applyFill="1" applyProtection="1">
      <alignment horizontal="center" vertical="center" wrapText="1"/>
      <protection hidden="1"/>
    </xf>
    <xf numFmtId="0" fontId="31" fillId="17" borderId="0" xfId="0" applyFont="1" applyFill="1" applyBorder="1" applyAlignment="1" applyProtection="1">
      <alignment horizontal="left" vertical="center"/>
      <protection hidden="1"/>
    </xf>
    <xf numFmtId="0" fontId="4" fillId="17" borderId="0" xfId="0" applyFont="1" applyFill="1" applyProtection="1">
      <alignment horizontal="center" vertical="center" wrapText="1"/>
      <protection hidden="1"/>
    </xf>
    <xf numFmtId="0" fontId="4" fillId="17" borderId="0" xfId="0" applyFont="1" applyFill="1" applyProtection="1">
      <alignment horizontal="center" vertical="center" wrapText="1"/>
    </xf>
    <xf numFmtId="0" fontId="4" fillId="0" borderId="0" xfId="0" applyFont="1" applyFill="1" applyProtection="1">
      <alignment horizontal="center" vertical="center" wrapText="1"/>
    </xf>
    <xf numFmtId="0" fontId="4" fillId="0" borderId="0" xfId="0" applyFont="1" applyFill="1" applyProtection="1">
      <alignment horizontal="center" vertical="center" wrapText="1"/>
      <protection hidden="1"/>
    </xf>
    <xf numFmtId="0" fontId="32" fillId="17" borderId="0" xfId="0" applyFont="1" applyFill="1" applyBorder="1" applyAlignment="1" applyProtection="1">
      <alignment horizontal="left" vertical="center"/>
      <protection hidden="1"/>
    </xf>
    <xf numFmtId="0" fontId="3" fillId="17" borderId="0" xfId="0" applyFont="1" applyFill="1" applyBorder="1" applyAlignment="1" applyProtection="1">
      <alignment horizontal="center"/>
      <protection hidden="1"/>
    </xf>
    <xf numFmtId="0" fontId="4" fillId="17" borderId="0" xfId="0" applyFont="1" applyFill="1" applyBorder="1" applyProtection="1">
      <alignment horizontal="center" vertical="center" wrapText="1"/>
    </xf>
    <xf numFmtId="0" fontId="13" fillId="17" borderId="40" xfId="0" applyFont="1" applyFill="1" applyBorder="1" applyAlignment="1" applyProtection="1">
      <alignment horizontal="left" vertical="center"/>
      <protection hidden="1"/>
    </xf>
    <xf numFmtId="0" fontId="13" fillId="17" borderId="27" xfId="0" applyFont="1" applyFill="1" applyBorder="1" applyAlignment="1" applyProtection="1">
      <alignment horizontal="left" vertical="center"/>
      <protection hidden="1"/>
    </xf>
    <xf numFmtId="0" fontId="4" fillId="17" borderId="0" xfId="0" applyFont="1" applyFill="1" applyBorder="1" applyAlignment="1" applyProtection="1">
      <alignment vertical="center" wrapText="1"/>
      <protection hidden="1"/>
    </xf>
    <xf numFmtId="0" fontId="3" fillId="17" borderId="0" xfId="0" applyFont="1" applyFill="1" applyBorder="1" applyAlignment="1" applyProtection="1">
      <alignment horizontal="center" wrapText="1"/>
    </xf>
    <xf numFmtId="0" fontId="13" fillId="17" borderId="41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Alignment="1" applyProtection="1">
      <alignment horizontal="center"/>
    </xf>
    <xf numFmtId="0" fontId="23" fillId="17" borderId="0" xfId="0" applyFont="1" applyFill="1" applyProtection="1">
      <alignment horizontal="center" vertical="center" wrapText="1"/>
      <protection hidden="1"/>
    </xf>
    <xf numFmtId="0" fontId="9" fillId="17" borderId="0" xfId="0" applyFont="1" applyFill="1" applyProtection="1">
      <alignment horizontal="center" vertical="center" wrapText="1"/>
      <protection hidden="1"/>
    </xf>
    <xf numFmtId="0" fontId="0" fillId="0" borderId="13" xfId="0" applyFill="1" applyBorder="1" applyProtection="1">
      <alignment horizontal="center" vertical="center" wrapText="1"/>
    </xf>
    <xf numFmtId="0" fontId="0" fillId="0" borderId="11" xfId="0" applyBorder="1">
      <alignment horizontal="center" vertical="center" wrapText="1"/>
    </xf>
    <xf numFmtId="0" fontId="0" fillId="0" borderId="11" xfId="0" applyBorder="1" applyProtection="1">
      <alignment horizontal="center" vertical="center" wrapText="1"/>
    </xf>
    <xf numFmtId="0" fontId="0" fillId="0" borderId="0" xfId="0" applyBorder="1" applyProtection="1">
      <alignment horizontal="center" vertical="center" wrapText="1"/>
      <protection hidden="1"/>
    </xf>
    <xf numFmtId="0" fontId="0" fillId="0" borderId="11" xfId="0" applyBorder="1" applyProtection="1">
      <alignment horizontal="center" vertical="center" wrapText="1"/>
      <protection hidden="1"/>
    </xf>
    <xf numFmtId="0" fontId="9" fillId="0" borderId="0" xfId="0" applyFont="1" applyFill="1" applyProtection="1">
      <alignment horizontal="center" vertical="center" wrapText="1"/>
      <protection hidden="1"/>
    </xf>
    <xf numFmtId="0" fontId="20" fillId="20" borderId="0" xfId="0" applyFont="1" applyFill="1" applyProtection="1">
      <alignment horizontal="center" vertical="center" wrapText="1"/>
      <protection hidden="1"/>
    </xf>
    <xf numFmtId="0" fontId="4" fillId="20" borderId="0" xfId="0" applyFont="1" applyFill="1" applyProtection="1">
      <alignment horizontal="center" vertical="center" wrapText="1"/>
      <protection hidden="1"/>
    </xf>
    <xf numFmtId="0" fontId="4" fillId="17" borderId="15" xfId="0" applyFont="1" applyFill="1" applyBorder="1" applyProtection="1">
      <alignment horizontal="center" vertical="center" wrapText="1"/>
    </xf>
    <xf numFmtId="0" fontId="4" fillId="17" borderId="12" xfId="0" applyFont="1" applyFill="1" applyBorder="1" applyProtection="1">
      <alignment horizontal="center" vertical="center" wrapText="1"/>
    </xf>
    <xf numFmtId="0" fontId="22" fillId="17" borderId="13" xfId="0" applyFont="1" applyFill="1" applyBorder="1" applyAlignment="1">
      <alignment horizontal="left"/>
    </xf>
    <xf numFmtId="0" fontId="14" fillId="17" borderId="13" xfId="0" applyFont="1" applyFill="1" applyBorder="1" applyAlignment="1" applyProtection="1">
      <alignment vertical="top" wrapText="1"/>
    </xf>
    <xf numFmtId="0" fontId="26" fillId="0" borderId="13" xfId="0" applyFont="1" applyBorder="1" applyAlignment="1">
      <alignment vertical="center"/>
    </xf>
    <xf numFmtId="8" fontId="12" fillId="17" borderId="24" xfId="0" quotePrefix="1" applyNumberFormat="1" applyFont="1" applyFill="1" applyBorder="1" applyAlignment="1" applyProtection="1">
      <alignment horizontal="center" vertical="center"/>
    </xf>
    <xf numFmtId="0" fontId="24" fillId="0" borderId="0" xfId="0" applyFont="1" applyFill="1" applyProtection="1">
      <alignment horizontal="center" vertical="center" wrapText="1"/>
      <protection hidden="1"/>
    </xf>
    <xf numFmtId="0" fontId="8" fillId="17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41" fillId="17" borderId="14" xfId="0" applyFont="1" applyFill="1" applyBorder="1">
      <alignment horizontal="center" vertical="center" wrapText="1"/>
    </xf>
    <xf numFmtId="3" fontId="41" fillId="17" borderId="34" xfId="0" applyNumberFormat="1" applyFont="1" applyFill="1" applyBorder="1" applyAlignment="1" applyProtection="1">
      <alignment horizontal="center" vertical="center"/>
      <protection locked="0"/>
    </xf>
    <xf numFmtId="0" fontId="41" fillId="17" borderId="11" xfId="0" applyFont="1" applyFill="1" applyBorder="1">
      <alignment horizontal="center" vertical="center" wrapText="1"/>
    </xf>
    <xf numFmtId="0" fontId="41" fillId="17" borderId="0" xfId="0" applyFont="1" applyFill="1">
      <alignment horizontal="center" vertical="center" wrapText="1"/>
    </xf>
    <xf numFmtId="0" fontId="41" fillId="0" borderId="0" xfId="0" applyFont="1" applyFill="1">
      <alignment horizontal="center" vertical="center" wrapText="1"/>
    </xf>
    <xf numFmtId="0" fontId="41" fillId="0" borderId="0" xfId="0" applyFont="1">
      <alignment horizontal="center" vertical="center" wrapText="1"/>
    </xf>
    <xf numFmtId="3" fontId="41" fillId="17" borderId="25" xfId="0" applyNumberFormat="1" applyFont="1" applyFill="1" applyBorder="1" applyAlignment="1" applyProtection="1">
      <alignment horizontal="center" vertical="center"/>
      <protection locked="0"/>
    </xf>
    <xf numFmtId="8" fontId="41" fillId="17" borderId="23" xfId="0" applyNumberFormat="1" applyFont="1" applyFill="1" applyBorder="1" applyAlignment="1" applyProtection="1">
      <alignment horizontal="center" vertical="center"/>
      <protection hidden="1"/>
    </xf>
    <xf numFmtId="3" fontId="41" fillId="17" borderId="48" xfId="0" applyNumberFormat="1" applyFont="1" applyFill="1" applyBorder="1" applyAlignment="1" applyProtection="1">
      <alignment horizontal="center" vertical="center"/>
      <protection locked="0"/>
    </xf>
    <xf numFmtId="0" fontId="24" fillId="20" borderId="0" xfId="0" applyFont="1" applyFill="1" applyProtection="1">
      <alignment horizontal="center" vertical="center" wrapText="1"/>
      <protection hidden="1"/>
    </xf>
    <xf numFmtId="0" fontId="24" fillId="0" borderId="0" xfId="0" applyFont="1">
      <alignment horizontal="center" vertical="center" wrapText="1"/>
    </xf>
    <xf numFmtId="0" fontId="25" fillId="17" borderId="0" xfId="0" applyFont="1" applyFill="1" applyBorder="1" applyAlignment="1" applyProtection="1">
      <alignment vertical="center"/>
      <protection hidden="1"/>
    </xf>
    <xf numFmtId="0" fontId="24" fillId="17" borderId="0" xfId="0" applyFont="1" applyFill="1" applyBorder="1" applyAlignment="1" applyProtection="1">
      <protection hidden="1"/>
    </xf>
    <xf numFmtId="0" fontId="0" fillId="17" borderId="0" xfId="0" applyFill="1" applyProtection="1">
      <alignment horizontal="center" vertical="center" wrapText="1"/>
      <protection locked="0" hidden="1"/>
    </xf>
    <xf numFmtId="0" fontId="26" fillId="0" borderId="0" xfId="0" applyFont="1" applyFill="1" applyProtection="1">
      <alignment horizontal="center" vertical="center" wrapText="1"/>
      <protection hidden="1"/>
    </xf>
    <xf numFmtId="0" fontId="26" fillId="20" borderId="0" xfId="0" applyFont="1" applyFill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40" fillId="17" borderId="0" xfId="0" applyFont="1" applyFill="1" applyBorder="1" applyAlignment="1">
      <alignment vertical="center" wrapText="1"/>
    </xf>
    <xf numFmtId="0" fontId="0" fillId="0" borderId="14" xfId="0" applyBorder="1">
      <alignment horizontal="center" vertical="center" wrapText="1"/>
    </xf>
    <xf numFmtId="0" fontId="0" fillId="0" borderId="14" xfId="0" applyBorder="1" applyProtection="1">
      <alignment horizontal="center" vertical="center" wrapText="1"/>
      <protection hidden="1"/>
    </xf>
    <xf numFmtId="164" fontId="19" fillId="17" borderId="44" xfId="0" applyNumberFormat="1" applyFont="1" applyFill="1" applyBorder="1" applyAlignment="1" applyProtection="1">
      <alignment horizontal="center" vertical="center"/>
      <protection hidden="1"/>
    </xf>
    <xf numFmtId="164" fontId="19" fillId="17" borderId="47" xfId="0" applyNumberFormat="1" applyFont="1" applyFill="1" applyBorder="1" applyAlignment="1" applyProtection="1">
      <alignment horizontal="center" vertical="center"/>
      <protection hidden="1"/>
    </xf>
    <xf numFmtId="164" fontId="19" fillId="17" borderId="48" xfId="0" applyNumberFormat="1" applyFont="1" applyFill="1" applyBorder="1" applyAlignment="1" applyProtection="1">
      <alignment horizontal="center" vertical="center"/>
      <protection hidden="1"/>
    </xf>
    <xf numFmtId="3" fontId="41" fillId="17" borderId="44" xfId="0" applyNumberFormat="1" applyFont="1" applyFill="1" applyBorder="1" applyAlignment="1" applyProtection="1">
      <alignment horizontal="center" vertical="center"/>
      <protection locked="0"/>
    </xf>
    <xf numFmtId="8" fontId="41" fillId="17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 wrapText="1"/>
    </xf>
    <xf numFmtId="164" fontId="19" fillId="17" borderId="0" xfId="0" applyNumberFormat="1" applyFont="1" applyFill="1" applyBorder="1" applyAlignment="1" applyProtection="1">
      <alignment horizontal="center" vertical="center"/>
      <protection hidden="1"/>
    </xf>
    <xf numFmtId="8" fontId="41" fillId="17" borderId="52" xfId="0" applyNumberFormat="1" applyFont="1" applyFill="1" applyBorder="1" applyAlignment="1" applyProtection="1">
      <alignment horizontal="center" vertical="center"/>
      <protection hidden="1"/>
    </xf>
    <xf numFmtId="0" fontId="26" fillId="0" borderId="34" xfId="0" applyFont="1" applyFill="1" applyBorder="1" applyProtection="1">
      <alignment horizontal="center" vertical="center" wrapText="1"/>
      <protection hidden="1"/>
    </xf>
    <xf numFmtId="0" fontId="20" fillId="17" borderId="0" xfId="0" applyFont="1" applyFill="1" applyBorder="1" applyAlignment="1" applyProtection="1">
      <alignment vertical="center" wrapText="1"/>
      <protection hidden="1"/>
    </xf>
    <xf numFmtId="0" fontId="34" fillId="17" borderId="13" xfId="0" applyFont="1" applyFill="1" applyBorder="1" applyAlignment="1" applyProtection="1">
      <alignment horizontal="center"/>
    </xf>
    <xf numFmtId="0" fontId="34" fillId="17" borderId="0" xfId="0" applyFont="1" applyFill="1" applyBorder="1" applyAlignment="1" applyProtection="1">
      <alignment horizontal="center"/>
    </xf>
    <xf numFmtId="0" fontId="39" fillId="17" borderId="0" xfId="0" applyFont="1" applyFill="1" applyBorder="1" applyProtection="1">
      <alignment horizontal="center" vertical="center" wrapText="1"/>
      <protection hidden="1"/>
    </xf>
    <xf numFmtId="3" fontId="41" fillId="17" borderId="0" xfId="0" applyNumberFormat="1" applyFont="1" applyFill="1" applyBorder="1" applyAlignment="1" applyProtection="1">
      <alignment horizontal="center" vertical="center"/>
      <protection hidden="1"/>
    </xf>
    <xf numFmtId="0" fontId="42" fillId="17" borderId="0" xfId="0" applyFont="1" applyFill="1" applyBorder="1" applyAlignment="1" applyProtection="1">
      <alignment horizontal="center" vertical="center" wrapText="1"/>
    </xf>
    <xf numFmtId="3" fontId="41" fillId="17" borderId="0" xfId="0" applyNumberFormat="1" applyFont="1" applyFill="1" applyBorder="1" applyAlignment="1" applyProtection="1">
      <alignment horizontal="center" vertical="center"/>
    </xf>
    <xf numFmtId="0" fontId="20" fillId="17" borderId="11" xfId="0" applyFont="1" applyFill="1" applyBorder="1" applyProtection="1">
      <alignment horizontal="center" vertical="center" wrapText="1"/>
    </xf>
    <xf numFmtId="0" fontId="31" fillId="17" borderId="11" xfId="0" applyFont="1" applyFill="1" applyBorder="1" applyAlignment="1" applyProtection="1">
      <alignment horizontal="left" vertical="center"/>
    </xf>
    <xf numFmtId="0" fontId="0" fillId="17" borderId="14" xfId="0" applyFill="1" applyBorder="1" applyProtection="1">
      <alignment horizontal="center" vertical="center" wrapText="1"/>
      <protection locked="0" hidden="1"/>
    </xf>
    <xf numFmtId="0" fontId="0" fillId="17" borderId="0" xfId="0" applyFill="1" applyBorder="1" applyProtection="1">
      <alignment horizontal="center" vertical="center" wrapText="1"/>
      <protection locked="0" hidden="1"/>
    </xf>
    <xf numFmtId="0" fontId="38" fillId="0" borderId="33" xfId="0" applyFont="1" applyBorder="1" applyProtection="1">
      <alignment horizontal="center" vertical="center" wrapText="1"/>
      <protection hidden="1"/>
    </xf>
    <xf numFmtId="0" fontId="26" fillId="0" borderId="34" xfId="0" applyFont="1" applyFill="1" applyBorder="1" applyAlignment="1" applyProtection="1">
      <alignment horizontal="center"/>
      <protection hidden="1"/>
    </xf>
    <xf numFmtId="0" fontId="26" fillId="0" borderId="31" xfId="0" applyFont="1" applyFill="1" applyBorder="1" applyProtection="1">
      <alignment horizontal="center" vertical="center" wrapText="1"/>
      <protection hidden="1"/>
    </xf>
    <xf numFmtId="0" fontId="26" fillId="0" borderId="37" xfId="0" applyFont="1" applyFill="1" applyBorder="1" applyProtection="1">
      <alignment horizontal="center" vertical="center" wrapText="1"/>
      <protection hidden="1"/>
    </xf>
    <xf numFmtId="0" fontId="26" fillId="0" borderId="39" xfId="0" applyFont="1" applyFill="1" applyBorder="1" applyProtection="1">
      <alignment horizontal="center" vertical="center" wrapText="1"/>
      <protection hidden="1"/>
    </xf>
    <xf numFmtId="0" fontId="26" fillId="0" borderId="36" xfId="0" applyFont="1" applyFill="1" applyBorder="1" applyAlignment="1" applyProtection="1">
      <alignment horizontal="center" vertical="center" wrapText="1"/>
      <protection hidden="1"/>
    </xf>
    <xf numFmtId="0" fontId="26" fillId="0" borderId="36" xfId="0" applyFont="1" applyFill="1" applyBorder="1" applyAlignment="1" applyProtection="1">
      <alignment horizontal="center" wrapText="1"/>
      <protection hidden="1"/>
    </xf>
    <xf numFmtId="1" fontId="23" fillId="17" borderId="0" xfId="0" applyNumberFormat="1" applyFont="1" applyFill="1" applyBorder="1" applyAlignment="1" applyProtection="1">
      <alignment horizontal="left"/>
      <protection hidden="1"/>
    </xf>
    <xf numFmtId="0" fontId="47" fillId="22" borderId="16" xfId="0" applyFont="1" applyFill="1" applyBorder="1" applyAlignment="1">
      <alignment horizontal="center" vertical="center"/>
    </xf>
    <xf numFmtId="0" fontId="47" fillId="21" borderId="12" xfId="0" applyFont="1" applyFill="1" applyBorder="1" applyAlignment="1">
      <alignment horizontal="center" vertical="center"/>
    </xf>
    <xf numFmtId="0" fontId="42" fillId="17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Protection="1">
      <alignment horizontal="center" vertical="center" wrapText="1"/>
      <protection hidden="1"/>
    </xf>
    <xf numFmtId="0" fontId="13" fillId="17" borderId="27" xfId="65" applyFont="1" applyFill="1" applyBorder="1" applyAlignment="1" applyProtection="1">
      <alignment horizontal="left" vertical="center" wrapText="1"/>
      <protection hidden="1"/>
    </xf>
    <xf numFmtId="0" fontId="0" fillId="17" borderId="0" xfId="0" applyFill="1" applyAlignment="1" applyProtection="1">
      <alignment horizontal="center" vertical="center" wrapText="1"/>
      <protection hidden="1"/>
    </xf>
    <xf numFmtId="0" fontId="13" fillId="17" borderId="54" xfId="65" applyFont="1" applyFill="1" applyBorder="1" applyAlignment="1" applyProtection="1">
      <alignment horizontal="left" vertical="center" wrapText="1"/>
      <protection hidden="1"/>
    </xf>
    <xf numFmtId="0" fontId="26" fillId="0" borderId="0" xfId="65" applyFont="1" applyFill="1" applyProtection="1">
      <alignment horizontal="center" vertical="center" wrapText="1"/>
      <protection hidden="1"/>
    </xf>
    <xf numFmtId="0" fontId="26" fillId="0" borderId="17" xfId="65" applyFont="1" applyFill="1" applyBorder="1" applyProtection="1">
      <alignment horizontal="center" vertical="center" wrapText="1"/>
      <protection locked="0"/>
    </xf>
    <xf numFmtId="0" fontId="26" fillId="0" borderId="33" xfId="65" applyFont="1" applyFill="1" applyBorder="1" applyProtection="1">
      <alignment horizontal="center" vertical="center" wrapText="1"/>
      <protection locked="0"/>
    </xf>
    <xf numFmtId="0" fontId="26" fillId="0" borderId="34" xfId="65" applyFont="1" applyFill="1" applyBorder="1" applyProtection="1">
      <alignment horizontal="center" vertical="center" wrapText="1"/>
      <protection locked="0"/>
    </xf>
    <xf numFmtId="0" fontId="26" fillId="0" borderId="0" xfId="65" applyFont="1" applyFill="1" applyBorder="1" applyProtection="1">
      <alignment horizontal="center" vertical="center" wrapText="1"/>
      <protection locked="0"/>
    </xf>
    <xf numFmtId="0" fontId="26" fillId="0" borderId="36" xfId="65" applyFont="1" applyFill="1" applyBorder="1" applyProtection="1">
      <alignment horizontal="center" vertical="center" wrapText="1"/>
      <protection locked="0"/>
    </xf>
    <xf numFmtId="0" fontId="38" fillId="0" borderId="0" xfId="65" applyFont="1" applyProtection="1">
      <alignment horizontal="center" vertical="center" wrapText="1"/>
      <protection hidden="1"/>
    </xf>
    <xf numFmtId="0" fontId="1" fillId="0" borderId="34" xfId="65" applyFont="1" applyFill="1" applyBorder="1" applyAlignment="1" applyProtection="1">
      <alignment horizontal="center" vertical="center" wrapText="1"/>
      <protection locked="0"/>
    </xf>
    <xf numFmtId="0" fontId="26" fillId="0" borderId="36" xfId="65" applyFont="1" applyBorder="1" applyAlignment="1" applyProtection="1">
      <alignment horizontal="center" vertical="center" wrapText="1"/>
      <protection locked="0"/>
    </xf>
    <xf numFmtId="0" fontId="26" fillId="0" borderId="0" xfId="65" applyFont="1" applyAlignment="1" applyProtection="1">
      <alignment horizontal="center" vertical="center" wrapText="1"/>
      <protection hidden="1"/>
    </xf>
    <xf numFmtId="0" fontId="26" fillId="0" borderId="0" xfId="65" applyFont="1" applyFill="1" applyAlignment="1" applyProtection="1">
      <alignment horizontal="center"/>
      <protection hidden="1"/>
    </xf>
    <xf numFmtId="0" fontId="1" fillId="0" borderId="34" xfId="65" applyFont="1" applyFill="1" applyBorder="1" applyAlignment="1" applyProtection="1">
      <alignment horizontal="center"/>
      <protection locked="0"/>
    </xf>
    <xf numFmtId="0" fontId="26" fillId="0" borderId="37" xfId="65" applyFont="1" applyFill="1" applyBorder="1" applyProtection="1">
      <alignment horizontal="center" vertical="center" wrapText="1"/>
      <protection locked="0"/>
    </xf>
    <xf numFmtId="0" fontId="26" fillId="0" borderId="38" xfId="65" applyFont="1" applyFill="1" applyBorder="1" applyProtection="1">
      <alignment horizontal="center" vertical="center" wrapText="1"/>
      <protection locked="0"/>
    </xf>
    <xf numFmtId="0" fontId="26" fillId="0" borderId="39" xfId="65" applyFont="1" applyFill="1" applyBorder="1" applyProtection="1">
      <alignment horizontal="center" vertical="center" wrapText="1"/>
      <protection locked="0"/>
    </xf>
    <xf numFmtId="0" fontId="16" fillId="17" borderId="17" xfId="65" applyFont="1" applyFill="1" applyBorder="1" applyAlignment="1" applyProtection="1">
      <alignment horizontal="left" vertical="center"/>
      <protection locked="0"/>
    </xf>
    <xf numFmtId="0" fontId="16" fillId="17" borderId="17" xfId="65" applyFont="1" applyFill="1" applyBorder="1" applyAlignment="1" applyProtection="1">
      <alignment horizontal="left" vertical="center" wrapText="1"/>
      <protection locked="0"/>
    </xf>
    <xf numFmtId="0" fontId="16" fillId="17" borderId="37" xfId="65" applyFont="1" applyFill="1" applyBorder="1" applyAlignment="1" applyProtection="1">
      <alignment horizontal="left" vertical="center" wrapText="1"/>
      <protection locked="0"/>
    </xf>
    <xf numFmtId="0" fontId="16" fillId="17" borderId="51" xfId="65" applyFont="1" applyFill="1" applyBorder="1" applyAlignment="1" applyProtection="1">
      <alignment horizontal="left" vertical="center" wrapText="1"/>
      <protection locked="0"/>
    </xf>
    <xf numFmtId="0" fontId="16" fillId="17" borderId="0" xfId="65" applyFont="1" applyFill="1" applyBorder="1" applyAlignment="1" applyProtection="1">
      <alignment horizontal="left" vertical="center" wrapText="1"/>
      <protection hidden="1"/>
    </xf>
    <xf numFmtId="0" fontId="15" fillId="17" borderId="31" xfId="65" applyFont="1" applyFill="1" applyBorder="1" applyAlignment="1" applyProtection="1">
      <alignment vertical="center"/>
      <protection hidden="1"/>
    </xf>
    <xf numFmtId="0" fontId="15" fillId="17" borderId="61" xfId="65" applyFont="1" applyFill="1" applyBorder="1" applyAlignment="1" applyProtection="1">
      <alignment vertical="center"/>
      <protection hidden="1"/>
    </xf>
    <xf numFmtId="0" fontId="15" fillId="17" borderId="37" xfId="65" applyFont="1" applyFill="1" applyBorder="1" applyAlignment="1" applyProtection="1">
      <alignment vertical="center"/>
      <protection hidden="1"/>
    </xf>
    <xf numFmtId="0" fontId="15" fillId="17" borderId="62" xfId="65" applyFont="1" applyFill="1" applyBorder="1" applyAlignment="1" applyProtection="1">
      <alignment vertical="center"/>
      <protection hidden="1"/>
    </xf>
    <xf numFmtId="49" fontId="4" fillId="17" borderId="31" xfId="65" applyNumberFormat="1" applyFont="1" applyFill="1" applyBorder="1" applyAlignment="1" applyProtection="1">
      <alignment vertical="center" wrapText="1"/>
      <protection hidden="1"/>
    </xf>
    <xf numFmtId="166" fontId="4" fillId="0" borderId="32" xfId="65" applyNumberFormat="1" applyFont="1" applyFill="1" applyBorder="1" applyProtection="1">
      <alignment horizontal="center" vertical="center" wrapText="1"/>
      <protection hidden="1"/>
    </xf>
    <xf numFmtId="49" fontId="4" fillId="17" borderId="37" xfId="65" applyNumberFormat="1" applyFont="1" applyFill="1" applyBorder="1" applyAlignment="1" applyProtection="1">
      <alignment vertical="center" wrapText="1"/>
      <protection locked="0"/>
    </xf>
    <xf numFmtId="166" fontId="4" fillId="0" borderId="0" xfId="65" applyNumberFormat="1" applyFont="1" applyFill="1" applyProtection="1">
      <alignment horizontal="center" vertical="center" wrapText="1"/>
      <protection locked="0"/>
    </xf>
    <xf numFmtId="0" fontId="13" fillId="17" borderId="53" xfId="65" applyFont="1" applyFill="1" applyBorder="1" applyAlignment="1" applyProtection="1">
      <alignment horizontal="center" vertical="center" wrapText="1"/>
      <protection hidden="1"/>
    </xf>
    <xf numFmtId="0" fontId="4" fillId="17" borderId="31" xfId="65" applyFont="1" applyFill="1" applyBorder="1" applyAlignment="1" applyProtection="1">
      <alignment horizontal="center" vertical="center" wrapText="1"/>
      <protection hidden="1"/>
    </xf>
    <xf numFmtId="166" fontId="4" fillId="17" borderId="61" xfId="65" applyNumberFormat="1" applyFont="1" applyFill="1" applyBorder="1" applyAlignment="1" applyProtection="1">
      <alignment horizontal="center" vertical="center" wrapText="1"/>
      <protection hidden="1"/>
    </xf>
    <xf numFmtId="49" fontId="4" fillId="17" borderId="37" xfId="65" applyNumberFormat="1" applyFont="1" applyFill="1" applyBorder="1" applyAlignment="1" applyProtection="1">
      <alignment vertical="center" wrapText="1"/>
      <protection hidden="1"/>
    </xf>
    <xf numFmtId="49" fontId="4" fillId="17" borderId="62" xfId="65" applyNumberFormat="1" applyFont="1" applyFill="1" applyBorder="1" applyAlignment="1" applyProtection="1">
      <alignment vertical="center" wrapText="1"/>
      <protection hidden="1"/>
    </xf>
    <xf numFmtId="166" fontId="4" fillId="17" borderId="31" xfId="65" applyNumberFormat="1" applyFont="1" applyFill="1" applyBorder="1" applyAlignment="1" applyProtection="1">
      <alignment vertical="center" wrapText="1"/>
    </xf>
    <xf numFmtId="0" fontId="0" fillId="0" borderId="61" xfId="0" applyBorder="1" applyAlignment="1" applyProtection="1"/>
    <xf numFmtId="0" fontId="33" fillId="17" borderId="37" xfId="48" applyNumberFormat="1" applyFont="1" applyFill="1" applyBorder="1" applyAlignment="1" applyProtection="1">
      <alignment vertical="center" wrapText="1"/>
    </xf>
    <xf numFmtId="0" fontId="33" fillId="17" borderId="62" xfId="48" applyNumberFormat="1" applyFont="1" applyFill="1" applyBorder="1" applyAlignment="1" applyProtection="1">
      <alignment vertical="center" wrapText="1"/>
    </xf>
    <xf numFmtId="0" fontId="4" fillId="17" borderId="14" xfId="0" applyFont="1" applyFill="1" applyBorder="1" applyProtection="1">
      <alignment horizontal="center" vertical="center" wrapText="1"/>
      <protection hidden="1"/>
    </xf>
    <xf numFmtId="166" fontId="4" fillId="17" borderId="14" xfId="0" applyNumberFormat="1" applyFont="1" applyFill="1" applyBorder="1" applyAlignment="1" applyProtection="1">
      <alignment horizontal="center" vertical="center" wrapText="1"/>
      <protection hidden="1"/>
    </xf>
    <xf numFmtId="166" fontId="4" fillId="17" borderId="14" xfId="0" applyNumberFormat="1" applyFont="1" applyFill="1" applyBorder="1" applyAlignment="1" applyProtection="1">
      <alignment vertical="center" wrapText="1"/>
      <protection hidden="1"/>
    </xf>
    <xf numFmtId="0" fontId="4" fillId="17" borderId="14" xfId="0" applyFont="1" applyFill="1" applyBorder="1" applyAlignment="1" applyProtection="1">
      <alignment vertical="center" wrapText="1"/>
      <protection hidden="1"/>
    </xf>
    <xf numFmtId="0" fontId="33" fillId="17" borderId="14" xfId="48" applyNumberFormat="1" applyFont="1" applyFill="1" applyBorder="1" applyAlignment="1" applyProtection="1">
      <alignment vertical="center" wrapText="1"/>
      <protection hidden="1"/>
    </xf>
    <xf numFmtId="0" fontId="4" fillId="0" borderId="14" xfId="0" applyFont="1" applyFill="1" applyBorder="1" applyAlignment="1" applyProtection="1">
      <alignment vertical="center" wrapText="1"/>
      <protection hidden="1"/>
    </xf>
    <xf numFmtId="0" fontId="14" fillId="17" borderId="0" xfId="0" applyFont="1" applyFill="1" applyBorder="1" applyAlignment="1" applyProtection="1">
      <alignment vertical="center"/>
      <protection hidden="1"/>
    </xf>
    <xf numFmtId="0" fontId="50" fillId="0" borderId="18" xfId="0" applyFont="1" applyBorder="1" applyAlignment="1" applyProtection="1">
      <alignment vertical="center" wrapText="1"/>
      <protection locked="0" hidden="1"/>
    </xf>
    <xf numFmtId="0" fontId="14" fillId="17" borderId="14" xfId="0" applyFont="1" applyFill="1" applyBorder="1" applyAlignment="1" applyProtection="1">
      <alignment horizontal="center" vertical="center"/>
      <protection hidden="1"/>
    </xf>
    <xf numFmtId="0" fontId="50" fillId="0" borderId="41" xfId="0" applyFont="1" applyBorder="1" applyAlignment="1" applyProtection="1">
      <alignment horizontal="center" vertical="center" wrapText="1"/>
      <protection hidden="1"/>
    </xf>
    <xf numFmtId="0" fontId="41" fillId="17" borderId="11" xfId="0" applyFont="1" applyFill="1" applyBorder="1" applyAlignment="1">
      <alignment vertical="center" wrapText="1"/>
    </xf>
    <xf numFmtId="0" fontId="1" fillId="0" borderId="0" xfId="52">
      <alignment horizontal="center" vertical="center" wrapText="1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" fillId="17" borderId="11" xfId="52" applyFill="1" applyBorder="1" applyProtection="1">
      <alignment horizontal="center" vertical="center" wrapText="1"/>
      <protection hidden="1"/>
    </xf>
    <xf numFmtId="0" fontId="1" fillId="0" borderId="0" xfId="52" applyProtection="1">
      <alignment horizontal="center" vertical="center" wrapText="1"/>
      <protection hidden="1"/>
    </xf>
    <xf numFmtId="0" fontId="26" fillId="0" borderId="26" xfId="52" applyFont="1" applyFill="1" applyBorder="1" applyAlignment="1" applyProtection="1">
      <alignment horizontal="center" vertical="center"/>
      <protection locked="0"/>
    </xf>
    <xf numFmtId="0" fontId="1" fillId="17" borderId="0" xfId="52" applyFill="1" applyProtection="1">
      <alignment horizontal="center" vertical="center" wrapText="1"/>
      <protection hidden="1"/>
    </xf>
    <xf numFmtId="9" fontId="54" fillId="0" borderId="0" xfId="69" applyFont="1" applyFill="1" applyAlignment="1" applyProtection="1">
      <alignment horizontal="center" vertical="center" wrapText="1"/>
      <protection locked="0"/>
    </xf>
    <xf numFmtId="164" fontId="19" fillId="24" borderId="44" xfId="0" applyNumberFormat="1" applyFont="1" applyFill="1" applyBorder="1" applyAlignment="1" applyProtection="1">
      <alignment horizontal="center" vertical="center"/>
      <protection hidden="1"/>
    </xf>
    <xf numFmtId="164" fontId="19" fillId="24" borderId="47" xfId="0" applyNumberFormat="1" applyFont="1" applyFill="1" applyBorder="1" applyAlignment="1" applyProtection="1">
      <alignment horizontal="center" vertical="center"/>
      <protection hidden="1"/>
    </xf>
    <xf numFmtId="8" fontId="41" fillId="17" borderId="58" xfId="0" applyNumberFormat="1" applyFont="1" applyFill="1" applyBorder="1" applyAlignment="1" applyProtection="1">
      <alignment horizontal="center" vertical="center"/>
      <protection hidden="1"/>
    </xf>
    <xf numFmtId="0" fontId="47" fillId="26" borderId="16" xfId="0" applyFont="1" applyFill="1" applyBorder="1" applyAlignment="1">
      <alignment horizontal="center" vertical="center"/>
    </xf>
    <xf numFmtId="0" fontId="47" fillId="25" borderId="12" xfId="0" applyFont="1" applyFill="1" applyBorder="1" applyAlignment="1">
      <alignment horizontal="center" vertical="center"/>
    </xf>
    <xf numFmtId="0" fontId="1" fillId="17" borderId="0" xfId="52" applyFill="1" applyProtection="1">
      <alignment horizontal="center" vertical="center" wrapText="1"/>
      <protection locked="0" hidden="1"/>
    </xf>
    <xf numFmtId="0" fontId="1" fillId="0" borderId="0" xfId="52" applyFill="1" applyProtection="1">
      <alignment horizontal="center" vertical="center" wrapText="1"/>
      <protection hidden="1"/>
    </xf>
    <xf numFmtId="0" fontId="1" fillId="20" borderId="0" xfId="52" applyFill="1" applyProtection="1">
      <alignment horizontal="center" vertical="center" wrapText="1"/>
      <protection hidden="1"/>
    </xf>
    <xf numFmtId="0" fontId="1" fillId="0" borderId="0" xfId="52" applyAlignment="1">
      <alignment vertical="center" wrapText="1"/>
    </xf>
    <xf numFmtId="0" fontId="1" fillId="0" borderId="0" xfId="52" applyBorder="1" applyProtection="1">
      <alignment horizontal="center" vertical="center" wrapText="1"/>
      <protection hidden="1"/>
    </xf>
    <xf numFmtId="0" fontId="1" fillId="0" borderId="0" xfId="52" applyFont="1" applyFill="1" applyBorder="1" applyAlignment="1" applyProtection="1">
      <alignment horizontal="left" vertical="center" wrapText="1"/>
      <protection hidden="1"/>
    </xf>
    <xf numFmtId="0" fontId="1" fillId="0" borderId="0" xfId="52" applyFont="1" applyAlignment="1" applyProtection="1">
      <alignment horizontal="left" vertical="center" wrapText="1"/>
      <protection hidden="1"/>
    </xf>
    <xf numFmtId="0" fontId="1" fillId="0" borderId="0" xfId="52" applyFill="1" applyBorder="1" applyProtection="1">
      <alignment horizontal="center" vertical="center" wrapText="1"/>
      <protection hidden="1"/>
    </xf>
    <xf numFmtId="0" fontId="26" fillId="0" borderId="0" xfId="52" applyFont="1" applyBorder="1">
      <alignment horizontal="center" vertical="center" wrapText="1"/>
    </xf>
    <xf numFmtId="0" fontId="1" fillId="0" borderId="0" xfId="52" applyFill="1" applyBorder="1">
      <alignment horizontal="center" vertical="center" wrapText="1"/>
    </xf>
    <xf numFmtId="0" fontId="1" fillId="0" borderId="0" xfId="52" applyFont="1" applyProtection="1">
      <alignment horizontal="center" vertical="center" wrapText="1"/>
      <protection hidden="1"/>
    </xf>
    <xf numFmtId="0" fontId="1" fillId="0" borderId="0" xfId="52" applyBorder="1">
      <alignment horizontal="center" vertical="center" wrapText="1"/>
    </xf>
    <xf numFmtId="0" fontId="4" fillId="17" borderId="0" xfId="52" applyFont="1" applyFill="1" applyAlignment="1" applyProtection="1">
      <alignment vertical="top" wrapText="1"/>
      <protection hidden="1"/>
    </xf>
    <xf numFmtId="0" fontId="1" fillId="17" borderId="0" xfId="52" applyFill="1" applyAlignment="1" applyProtection="1">
      <alignment vertical="center"/>
      <protection hidden="1"/>
    </xf>
    <xf numFmtId="0" fontId="4" fillId="17" borderId="0" xfId="52" applyFont="1" applyFill="1" applyAlignment="1" applyProtection="1">
      <alignment horizontal="left" vertical="center"/>
      <protection hidden="1"/>
    </xf>
    <xf numFmtId="0" fontId="1" fillId="0" borderId="0" xfId="52" applyAlignment="1" applyProtection="1">
      <alignment vertical="center" wrapText="1"/>
      <protection hidden="1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6" fillId="17" borderId="0" xfId="52" applyFont="1" applyFill="1" applyAlignment="1" applyProtection="1">
      <alignment horizontal="left" vertical="center"/>
      <protection hidden="1"/>
    </xf>
    <xf numFmtId="0" fontId="6" fillId="17" borderId="0" xfId="52" applyFont="1" applyFill="1" applyBorder="1" applyAlignment="1" applyProtection="1">
      <alignment horizontal="left" vertical="center"/>
      <protection hidden="1"/>
    </xf>
    <xf numFmtId="0" fontId="5" fillId="17" borderId="0" xfId="52" applyFont="1" applyFill="1" applyAlignment="1" applyProtection="1">
      <alignment horizontal="left" vertical="center"/>
      <protection hidden="1"/>
    </xf>
    <xf numFmtId="0" fontId="1" fillId="17" borderId="0" xfId="52" applyFill="1" applyBorder="1" applyProtection="1">
      <alignment horizontal="center" vertical="center" wrapText="1"/>
      <protection hidden="1"/>
    </xf>
    <xf numFmtId="0" fontId="1" fillId="17" borderId="0" xfId="52" applyFont="1" applyFill="1" applyAlignment="1" applyProtection="1">
      <alignment vertical="center" wrapText="1"/>
      <protection hidden="1"/>
    </xf>
    <xf numFmtId="0" fontId="1" fillId="17" borderId="0" xfId="52" applyFill="1" applyBorder="1" applyProtection="1">
      <alignment horizontal="center" vertical="center" wrapText="1"/>
      <protection locked="0" hidden="1"/>
    </xf>
    <xf numFmtId="0" fontId="1" fillId="17" borderId="15" xfId="52" applyFill="1" applyBorder="1" applyProtection="1">
      <alignment horizontal="center" vertical="center" wrapText="1"/>
      <protection hidden="1"/>
    </xf>
    <xf numFmtId="0" fontId="1" fillId="17" borderId="13" xfId="52" applyFill="1" applyBorder="1" applyProtection="1">
      <alignment horizontal="center" vertical="center" wrapText="1"/>
      <protection hidden="1"/>
    </xf>
    <xf numFmtId="0" fontId="1" fillId="17" borderId="13" xfId="52" applyFill="1" applyBorder="1" applyAlignment="1" applyProtection="1">
      <alignment horizontal="left"/>
      <protection hidden="1"/>
    </xf>
    <xf numFmtId="0" fontId="30" fillId="17" borderId="13" xfId="52" applyFont="1" applyFill="1" applyBorder="1" applyAlignment="1" applyProtection="1">
      <alignment horizontal="center"/>
      <protection hidden="1"/>
    </xf>
    <xf numFmtId="0" fontId="1" fillId="17" borderId="12" xfId="52" applyFill="1" applyBorder="1" applyProtection="1">
      <alignment horizontal="center" vertical="center" wrapText="1"/>
      <protection hidden="1"/>
    </xf>
    <xf numFmtId="0" fontId="26" fillId="0" borderId="0" xfId="52" applyFont="1" applyFill="1" applyProtection="1">
      <alignment horizontal="center" vertical="center" wrapText="1"/>
      <protection hidden="1"/>
    </xf>
    <xf numFmtId="0" fontId="1" fillId="0" borderId="0" xfId="52" applyFill="1" applyProtection="1">
      <alignment horizontal="center" vertical="center" wrapText="1"/>
    </xf>
    <xf numFmtId="0" fontId="26" fillId="20" borderId="0" xfId="52" applyFont="1" applyFill="1" applyProtection="1">
      <alignment horizontal="center" vertical="center" wrapText="1"/>
      <protection hidden="1"/>
    </xf>
    <xf numFmtId="0" fontId="4" fillId="17" borderId="0" xfId="52" applyFont="1" applyFill="1" applyBorder="1" applyProtection="1">
      <alignment horizontal="center" vertical="center" wrapText="1"/>
      <protection hidden="1"/>
    </xf>
    <xf numFmtId="0" fontId="4" fillId="17" borderId="0" xfId="52" applyFont="1" applyFill="1" applyProtection="1">
      <alignment horizontal="center" vertical="center" wrapText="1"/>
      <protection hidden="1"/>
    </xf>
    <xf numFmtId="0" fontId="4" fillId="0" borderId="0" xfId="52" applyFont="1" applyFill="1" applyProtection="1">
      <alignment horizontal="center" vertical="center" wrapText="1"/>
      <protection hidden="1"/>
    </xf>
    <xf numFmtId="0" fontId="4" fillId="20" borderId="0" xfId="52" applyFont="1" applyFill="1" applyProtection="1">
      <alignment horizontal="center" vertical="center" wrapText="1"/>
      <protection hidden="1"/>
    </xf>
    <xf numFmtId="0" fontId="26" fillId="0" borderId="0" xfId="52" applyFont="1" applyFill="1" applyProtection="1">
      <alignment horizontal="center" vertical="center" wrapText="1"/>
      <protection locked="0"/>
    </xf>
    <xf numFmtId="0" fontId="26" fillId="0" borderId="0" xfId="52" applyFont="1" applyProtection="1">
      <alignment horizontal="center" vertical="center" wrapText="1"/>
      <protection locked="0"/>
    </xf>
    <xf numFmtId="0" fontId="4" fillId="0" borderId="0" xfId="52" applyFont="1" applyFill="1" applyProtection="1">
      <alignment horizontal="center" vertical="center" wrapText="1"/>
    </xf>
    <xf numFmtId="0" fontId="31" fillId="17" borderId="0" xfId="52" applyFont="1" applyFill="1" applyBorder="1" applyAlignment="1" applyProtection="1">
      <alignment horizontal="left" vertical="center"/>
      <protection hidden="1"/>
    </xf>
    <xf numFmtId="0" fontId="4" fillId="17" borderId="15" xfId="52" applyFont="1" applyFill="1" applyBorder="1" applyProtection="1">
      <alignment horizontal="center" vertical="center" wrapText="1"/>
    </xf>
    <xf numFmtId="0" fontId="4" fillId="17" borderId="0" xfId="52" applyFont="1" applyFill="1" applyProtection="1">
      <alignment horizontal="center" vertical="center" wrapText="1"/>
    </xf>
    <xf numFmtId="0" fontId="4" fillId="17" borderId="12" xfId="52" applyFont="1" applyFill="1" applyBorder="1" applyProtection="1">
      <alignment horizontal="center" vertical="center" wrapText="1"/>
    </xf>
    <xf numFmtId="0" fontId="4" fillId="17" borderId="14" xfId="52" applyFont="1" applyFill="1" applyBorder="1" applyProtection="1">
      <alignment horizontal="center" vertical="center" wrapText="1"/>
    </xf>
    <xf numFmtId="0" fontId="4" fillId="17" borderId="11" xfId="52" applyFont="1" applyFill="1" applyBorder="1" applyProtection="1">
      <alignment horizontal="center" vertical="center" wrapText="1"/>
    </xf>
    <xf numFmtId="0" fontId="26" fillId="0" borderId="31" xfId="52" applyFont="1" applyFill="1" applyBorder="1" applyProtection="1">
      <alignment horizontal="center" vertical="center" wrapText="1"/>
      <protection locked="0"/>
    </xf>
    <xf numFmtId="0" fontId="38" fillId="0" borderId="33" xfId="52" applyFont="1" applyBorder="1" applyProtection="1">
      <alignment horizontal="center" vertical="center" wrapText="1"/>
      <protection locked="0"/>
    </xf>
    <xf numFmtId="0" fontId="38" fillId="0" borderId="0" xfId="52" applyFont="1" applyProtection="1">
      <alignment horizontal="center" vertical="center" wrapText="1"/>
      <protection locked="0"/>
    </xf>
    <xf numFmtId="0" fontId="38" fillId="0" borderId="22" xfId="52" applyFont="1" applyBorder="1" applyProtection="1">
      <alignment horizontal="center" vertical="center" wrapText="1"/>
      <protection locked="0"/>
    </xf>
    <xf numFmtId="0" fontId="32" fillId="17" borderId="0" xfId="52" applyFont="1" applyFill="1" applyBorder="1" applyAlignment="1" applyProtection="1">
      <alignment horizontal="left" vertical="center"/>
      <protection hidden="1"/>
    </xf>
    <xf numFmtId="167" fontId="4" fillId="17" borderId="22" xfId="52" applyNumberFormat="1" applyFont="1" applyFill="1" applyBorder="1" applyAlignment="1" applyProtection="1">
      <alignment horizontal="center" vertical="center"/>
      <protection locked="0"/>
    </xf>
    <xf numFmtId="0" fontId="4" fillId="17" borderId="11" xfId="52" applyFont="1" applyFill="1" applyBorder="1" applyProtection="1">
      <alignment horizontal="center" vertical="center" wrapText="1"/>
      <protection hidden="1"/>
    </xf>
    <xf numFmtId="0" fontId="26" fillId="0" borderId="34" xfId="52" applyFont="1" applyFill="1" applyBorder="1" applyAlignment="1" applyProtection="1">
      <alignment horizontal="center"/>
      <protection locked="0"/>
    </xf>
    <xf numFmtId="0" fontId="26" fillId="0" borderId="36" xfId="52" applyFont="1" applyFill="1" applyBorder="1" applyProtection="1">
      <alignment horizontal="center" vertical="center" wrapText="1"/>
      <protection locked="0"/>
    </xf>
    <xf numFmtId="0" fontId="26" fillId="0" borderId="0" xfId="52" applyFont="1" applyFill="1" applyAlignment="1" applyProtection="1">
      <alignment horizontal="center"/>
      <protection locked="0"/>
    </xf>
    <xf numFmtId="0" fontId="1" fillId="0" borderId="35" xfId="52" applyBorder="1" applyProtection="1">
      <alignment horizontal="center" vertical="center" wrapText="1"/>
      <protection locked="0"/>
    </xf>
    <xf numFmtId="0" fontId="1" fillId="0" borderId="65" xfId="52" applyFont="1" applyFill="1" applyBorder="1" applyAlignment="1" applyProtection="1">
      <alignment horizontal="center" vertical="center" wrapText="1"/>
      <protection locked="0"/>
    </xf>
    <xf numFmtId="0" fontId="3" fillId="17" borderId="0" xfId="52" applyFont="1" applyFill="1" applyBorder="1" applyAlignment="1" applyProtection="1">
      <alignment horizontal="center"/>
      <protection hidden="1"/>
    </xf>
    <xf numFmtId="167" fontId="4" fillId="0" borderId="25" xfId="52" applyNumberFormat="1" applyFont="1" applyFill="1" applyBorder="1" applyProtection="1">
      <alignment horizontal="center" vertical="center" wrapText="1"/>
      <protection locked="0"/>
    </xf>
    <xf numFmtId="0" fontId="31" fillId="17" borderId="11" xfId="52" applyFont="1" applyFill="1" applyBorder="1" applyAlignment="1" applyProtection="1">
      <alignment horizontal="left" vertical="center"/>
      <protection hidden="1"/>
    </xf>
    <xf numFmtId="0" fontId="4" fillId="0" borderId="66" xfId="52" applyFont="1" applyFill="1" applyBorder="1" applyProtection="1">
      <alignment horizontal="center" vertical="center" wrapText="1"/>
      <protection locked="0"/>
    </xf>
    <xf numFmtId="0" fontId="26" fillId="0" borderId="0" xfId="52" applyFont="1" applyFill="1" applyAlignment="1" applyProtection="1">
      <alignment horizontal="left" wrapText="1"/>
      <protection locked="0"/>
    </xf>
    <xf numFmtId="0" fontId="38" fillId="0" borderId="0" xfId="52" applyFont="1" applyFill="1" applyAlignment="1" applyProtection="1">
      <alignment horizontal="center" wrapText="1"/>
      <protection locked="0"/>
    </xf>
    <xf numFmtId="0" fontId="38" fillId="0" borderId="67" xfId="52" applyFont="1" applyFill="1" applyBorder="1" applyAlignment="1" applyProtection="1">
      <alignment horizontal="center" wrapText="1"/>
      <protection locked="0"/>
    </xf>
    <xf numFmtId="0" fontId="38" fillId="0" borderId="0" xfId="52" applyFont="1" applyFill="1" applyBorder="1" applyAlignment="1" applyProtection="1">
      <alignment horizontal="center" wrapText="1"/>
      <protection locked="0"/>
    </xf>
    <xf numFmtId="0" fontId="1" fillId="0" borderId="68" xfId="52" applyFont="1" applyFill="1" applyBorder="1" applyProtection="1">
      <alignment horizontal="center" vertical="center" wrapText="1"/>
      <protection locked="0"/>
    </xf>
    <xf numFmtId="8" fontId="29" fillId="0" borderId="69" xfId="52" applyNumberFormat="1" applyFont="1" applyFill="1" applyBorder="1" applyProtection="1">
      <alignment horizontal="center" vertical="center" wrapText="1"/>
      <protection locked="0"/>
    </xf>
    <xf numFmtId="0" fontId="4" fillId="0" borderId="70" xfId="52" applyFont="1" applyFill="1" applyBorder="1" applyProtection="1">
      <alignment horizontal="center" vertical="center" wrapText="1"/>
      <protection locked="0"/>
    </xf>
    <xf numFmtId="0" fontId="4" fillId="17" borderId="0" xfId="52" applyFont="1" applyFill="1" applyBorder="1" applyProtection="1">
      <alignment horizontal="center" vertical="center" wrapText="1"/>
    </xf>
    <xf numFmtId="0" fontId="13" fillId="17" borderId="40" xfId="52" applyFont="1" applyFill="1" applyBorder="1" applyAlignment="1" applyProtection="1">
      <alignment horizontal="left" vertical="center"/>
      <protection hidden="1"/>
    </xf>
    <xf numFmtId="0" fontId="26" fillId="0" borderId="36" xfId="52" applyFont="1" applyFill="1" applyBorder="1" applyAlignment="1" applyProtection="1">
      <alignment horizontal="left" wrapText="1"/>
      <protection locked="0"/>
    </xf>
    <xf numFmtId="0" fontId="4" fillId="0" borderId="26" xfId="52" applyFont="1" applyFill="1" applyBorder="1" applyProtection="1">
      <alignment horizontal="center" vertical="center" wrapText="1"/>
      <protection locked="0"/>
    </xf>
    <xf numFmtId="0" fontId="26" fillId="0" borderId="17" xfId="52" applyFont="1" applyFill="1" applyBorder="1" applyProtection="1">
      <alignment horizontal="center" vertical="center" wrapText="1"/>
      <protection locked="0"/>
    </xf>
    <xf numFmtId="0" fontId="49" fillId="0" borderId="26" xfId="52" applyFont="1" applyFill="1" applyBorder="1" applyAlignment="1" applyProtection="1">
      <alignment horizontal="center" vertical="center"/>
      <protection locked="0"/>
    </xf>
    <xf numFmtId="0" fontId="49" fillId="0" borderId="0" xfId="52" applyFont="1" applyFill="1" applyBorder="1" applyAlignment="1" applyProtection="1">
      <alignment horizontal="center" vertical="center"/>
      <protection locked="0"/>
    </xf>
    <xf numFmtId="0" fontId="1" fillId="0" borderId="71" xfId="52" applyFont="1" applyFill="1" applyBorder="1" applyProtection="1">
      <alignment horizontal="center" vertical="center" wrapText="1"/>
      <protection locked="0"/>
    </xf>
    <xf numFmtId="8" fontId="29" fillId="0" borderId="0" xfId="52" applyNumberFormat="1" applyFont="1" applyFill="1" applyBorder="1" applyProtection="1">
      <alignment horizontal="center" vertical="center" wrapText="1"/>
      <protection locked="0"/>
    </xf>
    <xf numFmtId="0" fontId="13" fillId="17" borderId="27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Protection="1">
      <alignment horizontal="center" vertical="center" wrapText="1"/>
      <protection locked="0"/>
    </xf>
    <xf numFmtId="0" fontId="13" fillId="17" borderId="27" xfId="52" applyFont="1" applyFill="1" applyBorder="1" applyAlignment="1" applyProtection="1">
      <alignment horizontal="left" vertical="center" wrapText="1"/>
      <protection hidden="1"/>
    </xf>
    <xf numFmtId="0" fontId="13" fillId="17" borderId="53" xfId="52" applyFont="1" applyFill="1" applyBorder="1" applyAlignment="1" applyProtection="1">
      <alignment horizontal="center" vertical="center" wrapText="1"/>
      <protection hidden="1"/>
    </xf>
    <xf numFmtId="0" fontId="13" fillId="17" borderId="53" xfId="52" applyFont="1" applyFill="1" applyBorder="1" applyAlignment="1" applyProtection="1">
      <alignment vertical="center" wrapText="1"/>
      <protection hidden="1"/>
    </xf>
    <xf numFmtId="0" fontId="4" fillId="0" borderId="53" xfId="52" applyFont="1" applyFill="1" applyBorder="1" applyProtection="1">
      <alignment horizontal="center" vertical="center" wrapText="1"/>
    </xf>
    <xf numFmtId="0" fontId="26" fillId="0" borderId="34" xfId="52" applyFont="1" applyFill="1" applyBorder="1" applyProtection="1">
      <alignment horizontal="center" vertical="center" wrapText="1"/>
      <protection locked="0"/>
    </xf>
    <xf numFmtId="49" fontId="13" fillId="17" borderId="0" xfId="28" applyFont="1" applyAlignment="1" applyProtection="1">
      <alignment horizontal="center" vertical="center" wrapText="1"/>
      <protection hidden="1"/>
    </xf>
    <xf numFmtId="49" fontId="4" fillId="17" borderId="0" xfId="28" applyNumberFormat="1" applyAlignment="1" applyProtection="1">
      <alignment horizontal="center" vertical="center" wrapText="1"/>
      <protection locked="0"/>
    </xf>
    <xf numFmtId="0" fontId="26" fillId="0" borderId="37" xfId="52" applyFont="1" applyFill="1" applyBorder="1" applyProtection="1">
      <alignment horizontal="center" vertical="center" wrapText="1"/>
      <protection locked="0"/>
    </xf>
    <xf numFmtId="0" fontId="26" fillId="0" borderId="39" xfId="52" applyFont="1" applyFill="1" applyBorder="1" applyProtection="1">
      <alignment horizontal="center" vertical="center" wrapText="1"/>
      <protection locked="0"/>
    </xf>
    <xf numFmtId="0" fontId="38" fillId="0" borderId="31" xfId="52" applyFont="1" applyBorder="1" applyProtection="1">
      <alignment horizontal="center" vertical="center" wrapText="1"/>
      <protection locked="0"/>
    </xf>
    <xf numFmtId="0" fontId="26" fillId="0" borderId="0" xfId="52" applyFont="1" applyAlignment="1" applyProtection="1">
      <alignment horizontal="center" wrapText="1"/>
      <protection locked="0"/>
    </xf>
    <xf numFmtId="0" fontId="26" fillId="0" borderId="0" xfId="52" applyFont="1" applyAlignment="1" applyProtection="1">
      <alignment wrapText="1"/>
      <protection locked="0"/>
    </xf>
    <xf numFmtId="166" fontId="4" fillId="0" borderId="53" xfId="52" applyNumberFormat="1" applyFont="1" applyFill="1" applyBorder="1" applyProtection="1">
      <alignment horizontal="center" vertical="center" wrapText="1"/>
      <protection locked="0"/>
    </xf>
    <xf numFmtId="49" fontId="4" fillId="17" borderId="72" xfId="52" applyNumberFormat="1" applyFont="1" applyFill="1" applyBorder="1" applyAlignment="1" applyProtection="1">
      <alignment vertical="center" wrapText="1"/>
      <protection locked="0"/>
    </xf>
    <xf numFmtId="0" fontId="26" fillId="0" borderId="36" xfId="52" applyFont="1" applyBorder="1" applyProtection="1">
      <alignment horizontal="center" vertical="center" wrapText="1"/>
      <protection locked="0"/>
    </xf>
    <xf numFmtId="0" fontId="1" fillId="0" borderId="26" xfId="52" applyBorder="1" applyProtection="1">
      <alignment horizontal="center" vertical="center" wrapText="1"/>
      <protection locked="0"/>
    </xf>
    <xf numFmtId="0" fontId="26" fillId="0" borderId="0" xfId="52" applyFont="1" applyAlignment="1" applyProtection="1">
      <alignment horizontal="left" wrapText="1"/>
      <protection locked="0"/>
    </xf>
    <xf numFmtId="0" fontId="13" fillId="17" borderId="27" xfId="66" applyFont="1" applyFill="1" applyBorder="1" applyAlignment="1" applyProtection="1">
      <alignment horizontal="left" vertical="center" wrapText="1"/>
      <protection hidden="1"/>
    </xf>
    <xf numFmtId="0" fontId="1" fillId="0" borderId="0" xfId="52" applyBorder="1" applyProtection="1">
      <alignment horizontal="center" vertical="center" wrapText="1"/>
      <protection locked="0"/>
    </xf>
    <xf numFmtId="0" fontId="26" fillId="0" borderId="37" xfId="52" applyFont="1" applyFill="1" applyBorder="1" applyAlignment="1" applyProtection="1">
      <alignment horizontal="center"/>
      <protection locked="0"/>
    </xf>
    <xf numFmtId="0" fontId="26" fillId="0" borderId="39" xfId="52" applyFont="1" applyBorder="1" applyProtection="1">
      <alignment horizontal="center" vertical="center" wrapText="1"/>
      <protection locked="0"/>
    </xf>
    <xf numFmtId="0" fontId="4" fillId="0" borderId="14" xfId="52" applyFont="1" applyFill="1" applyBorder="1" applyProtection="1">
      <alignment horizontal="center" vertical="center" wrapText="1"/>
    </xf>
    <xf numFmtId="0" fontId="4" fillId="0" borderId="0" xfId="52" applyFont="1" applyFill="1" applyBorder="1" applyProtection="1">
      <alignment horizontal="center" vertical="center" wrapText="1"/>
    </xf>
    <xf numFmtId="0" fontId="4" fillId="0" borderId="11" xfId="52" applyFont="1" applyFill="1" applyBorder="1" applyProtection="1">
      <alignment horizontal="center" vertical="center" wrapText="1"/>
    </xf>
    <xf numFmtId="0" fontId="1" fillId="0" borderId="71" xfId="52" applyBorder="1" applyProtection="1">
      <alignment horizontal="center" vertical="center" wrapText="1"/>
      <protection locked="0"/>
    </xf>
    <xf numFmtId="0" fontId="4" fillId="0" borderId="15" xfId="52" applyFont="1" applyFill="1" applyBorder="1" applyProtection="1">
      <alignment horizontal="center" vertical="center" wrapText="1"/>
    </xf>
    <xf numFmtId="0" fontId="29" fillId="0" borderId="0" xfId="52" applyFont="1" applyBorder="1" applyProtection="1">
      <alignment horizontal="center" vertical="center" wrapText="1"/>
      <protection locked="0"/>
    </xf>
    <xf numFmtId="0" fontId="4" fillId="0" borderId="27" xfId="52" applyFont="1" applyFill="1" applyBorder="1" applyProtection="1">
      <alignment horizontal="center" vertical="center" wrapText="1"/>
      <protection hidden="1"/>
    </xf>
    <xf numFmtId="0" fontId="26" fillId="0" borderId="38" xfId="52" applyFont="1" applyFill="1" applyBorder="1" applyAlignment="1" applyProtection="1">
      <alignment horizontal="center"/>
      <protection locked="0"/>
    </xf>
    <xf numFmtId="0" fontId="26" fillId="0" borderId="38" xfId="52" applyFont="1" applyBorder="1" applyProtection="1">
      <alignment horizontal="center" vertical="center" wrapText="1"/>
      <protection locked="0"/>
    </xf>
    <xf numFmtId="0" fontId="1" fillId="0" borderId="71" xfId="52" applyFill="1" applyBorder="1" applyProtection="1">
      <alignment horizontal="center" vertical="center" wrapText="1"/>
      <protection locked="0"/>
    </xf>
    <xf numFmtId="0" fontId="29" fillId="0" borderId="0" xfId="52" applyFont="1" applyFill="1" applyBorder="1" applyProtection="1">
      <alignment horizontal="center" vertical="center" wrapText="1"/>
      <protection locked="0"/>
    </xf>
    <xf numFmtId="0" fontId="21" fillId="0" borderId="73" xfId="52" applyFont="1" applyFill="1" applyBorder="1" applyProtection="1">
      <alignment horizontal="center" vertical="center" wrapText="1"/>
      <protection locked="0"/>
    </xf>
    <xf numFmtId="8" fontId="21" fillId="0" borderId="74" xfId="52" applyNumberFormat="1" applyFont="1" applyFill="1" applyBorder="1" applyProtection="1">
      <alignment horizontal="center" vertical="center" wrapText="1"/>
      <protection locked="0"/>
    </xf>
    <xf numFmtId="0" fontId="26" fillId="0" borderId="71" xfId="52" applyFont="1" applyFill="1" applyBorder="1" applyProtection="1">
      <alignment horizontal="center" vertical="center" wrapText="1"/>
      <protection locked="0"/>
    </xf>
    <xf numFmtId="0" fontId="28" fillId="0" borderId="17" xfId="52" applyFont="1" applyFill="1" applyBorder="1" applyProtection="1">
      <alignment horizontal="center" vertical="center" wrapText="1"/>
      <protection locked="0"/>
    </xf>
    <xf numFmtId="0" fontId="4" fillId="0" borderId="71" xfId="52" applyFont="1" applyFill="1" applyBorder="1" applyProtection="1">
      <alignment horizontal="center" vertical="center" wrapText="1"/>
      <protection locked="0"/>
    </xf>
    <xf numFmtId="0" fontId="1" fillId="0" borderId="75" xfId="52" applyFont="1" applyFill="1" applyBorder="1" applyProtection="1">
      <alignment horizontal="center" vertical="center" wrapText="1"/>
      <protection locked="0"/>
    </xf>
    <xf numFmtId="0" fontId="21" fillId="0" borderId="71" xfId="52" applyFont="1" applyFill="1" applyBorder="1" applyAlignment="1" applyProtection="1">
      <alignment horizontal="center" vertical="center" wrapText="1"/>
      <protection locked="0"/>
    </xf>
    <xf numFmtId="164" fontId="21" fillId="0" borderId="0" xfId="52" applyNumberFormat="1" applyFont="1" applyFill="1" applyBorder="1" applyProtection="1">
      <alignment horizontal="center" vertical="center" wrapText="1"/>
      <protection locked="0"/>
    </xf>
    <xf numFmtId="0" fontId="1" fillId="0" borderId="76" xfId="52" applyFont="1" applyFill="1" applyBorder="1" applyProtection="1">
      <alignment horizontal="center" vertical="center" wrapText="1"/>
      <protection locked="0"/>
    </xf>
    <xf numFmtId="0" fontId="1" fillId="0" borderId="77" xfId="52" applyFont="1" applyFill="1" applyBorder="1" applyProtection="1">
      <alignment horizontal="center" vertical="center" wrapText="1"/>
      <protection locked="0"/>
    </xf>
    <xf numFmtId="164" fontId="21" fillId="0" borderId="0" xfId="66" applyNumberFormat="1" applyFont="1" applyFill="1" applyBorder="1" applyProtection="1">
      <alignment horizontal="center" vertical="center" wrapText="1"/>
      <protection locked="0"/>
    </xf>
    <xf numFmtId="0" fontId="13" fillId="17" borderId="78" xfId="52" applyFont="1" applyFill="1" applyBorder="1" applyAlignment="1" applyProtection="1">
      <alignment horizontal="left" vertical="center" wrapText="1"/>
      <protection hidden="1"/>
    </xf>
    <xf numFmtId="0" fontId="1" fillId="0" borderId="79" xfId="52" applyFont="1" applyFill="1" applyBorder="1" applyProtection="1">
      <alignment horizontal="center" vertical="center" wrapText="1"/>
      <protection locked="0"/>
    </xf>
    <xf numFmtId="0" fontId="1" fillId="0" borderId="80" xfId="52" applyFont="1" applyFill="1" applyBorder="1" applyProtection="1">
      <alignment horizontal="center" vertical="center" wrapText="1"/>
      <protection locked="0"/>
    </xf>
    <xf numFmtId="164" fontId="21" fillId="0" borderId="81" xfId="52" applyNumberFormat="1" applyFont="1" applyFill="1" applyBorder="1" applyProtection="1">
      <alignment horizontal="center" vertical="center" wrapText="1"/>
      <protection locked="0"/>
    </xf>
    <xf numFmtId="0" fontId="13" fillId="17" borderId="50" xfId="52" applyFont="1" applyFill="1" applyBorder="1" applyAlignment="1" applyProtection="1">
      <alignment horizontal="left" vertical="center" wrapText="1"/>
      <protection hidden="1"/>
    </xf>
    <xf numFmtId="0" fontId="13" fillId="0" borderId="0" xfId="52" applyFont="1" applyBorder="1" applyAlignment="1" applyProtection="1">
      <alignment vertical="center" wrapText="1"/>
      <protection hidden="1"/>
    </xf>
    <xf numFmtId="0" fontId="13" fillId="0" borderId="11" xfId="52" applyFont="1" applyBorder="1" applyAlignment="1" applyProtection="1">
      <alignment vertical="center" wrapText="1"/>
      <protection hidden="1"/>
    </xf>
    <xf numFmtId="0" fontId="1" fillId="0" borderId="17" xfId="52" applyBorder="1" applyProtection="1">
      <alignment horizontal="center" vertical="center" wrapText="1"/>
      <protection locked="0"/>
    </xf>
    <xf numFmtId="0" fontId="1" fillId="0" borderId="82" xfId="52" applyFont="1" applyFill="1" applyBorder="1" applyProtection="1">
      <alignment horizontal="center" vertical="center" wrapText="1"/>
      <protection locked="0"/>
    </xf>
    <xf numFmtId="0" fontId="1" fillId="0" borderId="83" xfId="52" applyFont="1" applyFill="1" applyBorder="1" applyProtection="1">
      <alignment horizontal="center" vertical="center" wrapText="1"/>
      <protection locked="0"/>
    </xf>
    <xf numFmtId="164" fontId="53" fillId="0" borderId="0" xfId="52" applyNumberFormat="1" applyFont="1" applyFill="1" applyBorder="1" applyProtection="1">
      <alignment horizontal="center" vertical="center" wrapText="1"/>
      <protection locked="0"/>
    </xf>
    <xf numFmtId="0" fontId="3" fillId="17" borderId="0" xfId="52" applyFont="1" applyFill="1" applyBorder="1" applyAlignment="1" applyProtection="1">
      <alignment horizontal="center" wrapText="1"/>
    </xf>
    <xf numFmtId="0" fontId="4" fillId="0" borderId="36" xfId="52" applyFont="1" applyFill="1" applyBorder="1" applyProtection="1">
      <alignment horizontal="center" vertical="center" wrapText="1"/>
      <protection locked="0"/>
    </xf>
    <xf numFmtId="165" fontId="53" fillId="0" borderId="84" xfId="52" applyNumberFormat="1" applyFont="1" applyFill="1" applyBorder="1" applyProtection="1">
      <alignment horizontal="center" vertical="center" wrapText="1"/>
      <protection locked="0"/>
    </xf>
    <xf numFmtId="0" fontId="1" fillId="0" borderId="70" xfId="52" applyFont="1" applyFill="1" applyBorder="1" applyAlignment="1" applyProtection="1">
      <alignment vertical="center" wrapText="1"/>
      <protection locked="0"/>
    </xf>
    <xf numFmtId="0" fontId="13" fillId="17" borderId="45" xfId="52" applyFont="1" applyFill="1" applyBorder="1" applyAlignment="1" applyProtection="1">
      <alignment horizontal="left" vertical="center" wrapText="1"/>
      <protection hidden="1"/>
    </xf>
    <xf numFmtId="0" fontId="15" fillId="17" borderId="44" xfId="52" applyFont="1" applyFill="1" applyBorder="1" applyAlignment="1" applyProtection="1">
      <alignment horizontal="center" vertical="center"/>
      <protection hidden="1"/>
    </xf>
    <xf numFmtId="0" fontId="15" fillId="17" borderId="59" xfId="52" applyFont="1" applyFill="1" applyBorder="1" applyAlignment="1" applyProtection="1">
      <alignment horizontal="center" vertical="center"/>
      <protection hidden="1"/>
    </xf>
    <xf numFmtId="0" fontId="4" fillId="0" borderId="34" xfId="52" applyFont="1" applyFill="1" applyBorder="1" applyProtection="1">
      <alignment horizontal="center" vertical="center" wrapText="1"/>
      <protection locked="0"/>
    </xf>
    <xf numFmtId="164" fontId="21" fillId="0" borderId="0" xfId="52" applyNumberFormat="1" applyFont="1" applyFill="1" applyProtection="1">
      <alignment horizontal="center" vertical="center" wrapText="1"/>
      <protection locked="0"/>
    </xf>
    <xf numFmtId="0" fontId="26" fillId="0" borderId="0" xfId="52" applyFont="1" applyFill="1" applyBorder="1" applyProtection="1">
      <alignment horizontal="center" vertical="center" wrapText="1"/>
      <protection locked="0"/>
    </xf>
    <xf numFmtId="0" fontId="4" fillId="17" borderId="32" xfId="52" applyFont="1" applyFill="1" applyBorder="1" applyAlignment="1" applyProtection="1">
      <alignment vertical="center" wrapText="1"/>
      <protection hidden="1"/>
    </xf>
    <xf numFmtId="0" fontId="4" fillId="17" borderId="0" xfId="52" applyFont="1" applyFill="1" applyAlignment="1" applyProtection="1">
      <alignment vertical="center" wrapText="1"/>
      <protection hidden="1"/>
    </xf>
    <xf numFmtId="0" fontId="4" fillId="17" borderId="11" xfId="52" applyFont="1" applyFill="1" applyBorder="1" applyAlignment="1" applyProtection="1">
      <alignment vertical="center" wrapText="1"/>
      <protection hidden="1"/>
    </xf>
    <xf numFmtId="0" fontId="13" fillId="0" borderId="11" xfId="52" applyFont="1" applyBorder="1" applyAlignment="1">
      <alignment vertical="center" wrapText="1"/>
    </xf>
    <xf numFmtId="0" fontId="1" fillId="0" borderId="85" xfId="52" applyFill="1" applyBorder="1" applyAlignment="1" applyProtection="1">
      <alignment horizontal="center" vertical="center" wrapText="1"/>
      <protection locked="0"/>
    </xf>
    <xf numFmtId="0" fontId="1" fillId="0" borderId="86" xfId="52" applyFill="1" applyBorder="1" applyAlignment="1" applyProtection="1">
      <alignment horizontal="center" vertical="center" wrapText="1"/>
      <protection locked="0"/>
    </xf>
    <xf numFmtId="0" fontId="21" fillId="0" borderId="71" xfId="52" applyFont="1" applyFill="1" applyBorder="1" applyProtection="1">
      <alignment horizontal="center" vertical="center" wrapText="1"/>
      <protection locked="0"/>
    </xf>
    <xf numFmtId="0" fontId="1" fillId="0" borderId="14" xfId="52" applyFill="1" applyBorder="1" applyProtection="1">
      <alignment horizontal="center" vertical="center" wrapText="1"/>
      <protection hidden="1"/>
    </xf>
    <xf numFmtId="0" fontId="1" fillId="0" borderId="0" xfId="52" applyFill="1" applyProtection="1">
      <alignment horizontal="center" vertical="center" wrapText="1"/>
      <protection locked="0"/>
    </xf>
    <xf numFmtId="0" fontId="21" fillId="0" borderId="0" xfId="52" applyFont="1" applyFill="1" applyProtection="1">
      <alignment horizontal="center" vertical="center" wrapText="1"/>
      <protection hidden="1"/>
    </xf>
    <xf numFmtId="0" fontId="21" fillId="0" borderId="14" xfId="52" applyFont="1" applyFill="1" applyBorder="1" applyProtection="1">
      <alignment horizontal="center" vertical="center" wrapText="1"/>
      <protection hidden="1"/>
    </xf>
    <xf numFmtId="0" fontId="21" fillId="0" borderId="0" xfId="52" applyFont="1" applyFill="1" applyProtection="1">
      <alignment horizontal="center" vertical="center" wrapText="1"/>
      <protection locked="0"/>
    </xf>
    <xf numFmtId="0" fontId="26" fillId="0" borderId="70" xfId="52" applyFont="1" applyFill="1" applyBorder="1" applyProtection="1">
      <alignment horizontal="center" vertical="center" wrapText="1"/>
      <protection locked="0"/>
    </xf>
    <xf numFmtId="0" fontId="21" fillId="20" borderId="0" xfId="52" applyFont="1" applyFill="1" applyProtection="1">
      <alignment horizontal="center" vertical="center" wrapText="1"/>
      <protection hidden="1"/>
    </xf>
    <xf numFmtId="0" fontId="21" fillId="17" borderId="0" xfId="52" applyFont="1" applyFill="1" applyProtection="1">
      <alignment horizontal="center" vertical="center" wrapText="1"/>
      <protection hidden="1"/>
    </xf>
    <xf numFmtId="0" fontId="21" fillId="17" borderId="0" xfId="52" applyFont="1" applyFill="1" applyBorder="1" applyAlignment="1" applyProtection="1">
      <alignment horizontal="center"/>
      <protection hidden="1"/>
    </xf>
    <xf numFmtId="0" fontId="21" fillId="0" borderId="0" xfId="52" applyFont="1" applyProtection="1">
      <alignment horizontal="center" vertical="center" wrapText="1"/>
      <protection locked="0"/>
    </xf>
    <xf numFmtId="0" fontId="21" fillId="17" borderId="0" xfId="52" applyFont="1" applyFill="1" applyBorder="1" applyAlignment="1" applyProtection="1">
      <protection hidden="1"/>
    </xf>
    <xf numFmtId="0" fontId="30" fillId="0" borderId="0" xfId="52" applyFont="1" applyFill="1" applyAlignment="1" applyProtection="1">
      <alignment horizontal="center"/>
    </xf>
    <xf numFmtId="0" fontId="15" fillId="17" borderId="0" xfId="52" applyFont="1" applyFill="1" applyBorder="1" applyAlignment="1" applyProtection="1">
      <alignment vertical="center"/>
      <protection hidden="1"/>
    </xf>
    <xf numFmtId="0" fontId="37" fillId="17" borderId="0" xfId="52" quotePrefix="1" applyFont="1" applyFill="1" applyAlignment="1" applyProtection="1">
      <alignment wrapText="1"/>
      <protection hidden="1"/>
    </xf>
    <xf numFmtId="0" fontId="37" fillId="17" borderId="0" xfId="52" quotePrefix="1" applyFont="1" applyFill="1" applyAlignment="1" applyProtection="1">
      <protection hidden="1"/>
    </xf>
    <xf numFmtId="0" fontId="4" fillId="17" borderId="14" xfId="52" applyFont="1" applyFill="1" applyBorder="1" applyAlignment="1" applyProtection="1">
      <alignment vertical="center" wrapText="1"/>
      <protection hidden="1"/>
    </xf>
    <xf numFmtId="0" fontId="4" fillId="17" borderId="0" xfId="52" applyFont="1" applyFill="1" applyBorder="1" applyAlignment="1" applyProtection="1">
      <alignment vertical="center" wrapText="1"/>
      <protection hidden="1"/>
    </xf>
    <xf numFmtId="0" fontId="1" fillId="0" borderId="14" xfId="52" applyBorder="1">
      <alignment horizontal="center" vertical="center" wrapText="1"/>
    </xf>
    <xf numFmtId="0" fontId="26" fillId="17" borderId="0" xfId="52" applyFont="1" applyFill="1" applyAlignment="1" applyProtection="1">
      <protection hidden="1"/>
    </xf>
    <xf numFmtId="0" fontId="26" fillId="17" borderId="13" xfId="52" applyFont="1" applyFill="1" applyBorder="1" applyAlignment="1" applyProtection="1">
      <protection hidden="1"/>
    </xf>
    <xf numFmtId="0" fontId="1" fillId="17" borderId="0" xfId="52" applyFill="1" applyBorder="1" applyProtection="1">
      <alignment horizontal="center" vertical="center" wrapText="1"/>
    </xf>
    <xf numFmtId="0" fontId="1" fillId="17" borderId="0" xfId="52" applyFill="1" applyProtection="1">
      <alignment horizontal="center" vertical="center" wrapText="1"/>
    </xf>
    <xf numFmtId="0" fontId="30" fillId="17" borderId="0" xfId="52" applyFont="1" applyFill="1" applyAlignment="1" applyProtection="1">
      <alignment horizontal="center"/>
    </xf>
    <xf numFmtId="0" fontId="35" fillId="0" borderId="0" xfId="52" applyFont="1" applyFill="1" applyAlignment="1" applyProtection="1">
      <alignment horizontal="center"/>
    </xf>
    <xf numFmtId="0" fontId="34" fillId="0" borderId="0" xfId="52" applyFont="1" applyFill="1" applyAlignment="1" applyProtection="1">
      <alignment horizontal="center"/>
    </xf>
    <xf numFmtId="0" fontId="1" fillId="0" borderId="0" xfId="52" applyFill="1" applyBorder="1" applyProtection="1">
      <alignment horizontal="center" vertical="center" wrapText="1"/>
    </xf>
    <xf numFmtId="0" fontId="21" fillId="0" borderId="0" xfId="0" applyFont="1" applyFill="1" applyBorder="1" applyProtection="1">
      <alignment horizontal="center" vertical="center" wrapText="1"/>
      <protection hidden="1"/>
    </xf>
    <xf numFmtId="0" fontId="21" fillId="17" borderId="0" xfId="0" applyFont="1" applyFill="1" applyBorder="1" applyProtection="1">
      <alignment horizontal="center" vertical="center" wrapText="1"/>
      <protection hidden="1"/>
    </xf>
    <xf numFmtId="0" fontId="21" fillId="17" borderId="0" xfId="0" applyFont="1" applyFill="1" applyBorder="1" applyAlignment="1" applyProtection="1">
      <protection hidden="1"/>
    </xf>
    <xf numFmtId="164" fontId="4" fillId="17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Protection="1">
      <alignment horizontal="center" vertical="center" wrapText="1"/>
      <protection hidden="1"/>
    </xf>
    <xf numFmtId="0" fontId="15" fillId="17" borderId="0" xfId="0" applyFont="1" applyFill="1" applyBorder="1" applyAlignment="1" applyProtection="1">
      <alignment vertical="center"/>
      <protection hidden="1"/>
    </xf>
    <xf numFmtId="0" fontId="42" fillId="17" borderId="0" xfId="0" applyFont="1" applyFill="1" applyBorder="1" applyAlignment="1" applyProtection="1">
      <alignment horizontal="center" vertical="center" wrapText="1"/>
      <protection locked="0"/>
    </xf>
    <xf numFmtId="3" fontId="41" fillId="17" borderId="0" xfId="0" applyNumberFormat="1" applyFont="1" applyFill="1" applyBorder="1" applyAlignment="1" applyProtection="1">
      <alignment horizontal="center" vertical="center"/>
      <protection locked="0"/>
    </xf>
    <xf numFmtId="0" fontId="47" fillId="26" borderId="56" xfId="0" applyFont="1" applyFill="1" applyBorder="1" applyAlignment="1">
      <alignment horizontal="center" vertical="center"/>
    </xf>
    <xf numFmtId="164" fontId="19" fillId="17" borderId="25" xfId="0" applyNumberFormat="1" applyFont="1" applyFill="1" applyBorder="1" applyAlignment="1" applyProtection="1">
      <alignment horizontal="center" vertical="center"/>
      <protection hidden="1"/>
    </xf>
    <xf numFmtId="3" fontId="41" fillId="17" borderId="49" xfId="0" applyNumberFormat="1" applyFont="1" applyFill="1" applyBorder="1" applyAlignment="1" applyProtection="1">
      <alignment horizontal="center" vertical="center"/>
      <protection locked="0"/>
    </xf>
    <xf numFmtId="164" fontId="19" fillId="17" borderId="49" xfId="0" applyNumberFormat="1" applyFont="1" applyFill="1" applyBorder="1" applyAlignment="1" applyProtection="1">
      <alignment horizontal="center" vertical="center"/>
      <protection hidden="1"/>
    </xf>
    <xf numFmtId="0" fontId="17" fillId="17" borderId="0" xfId="52" applyFont="1" applyFill="1" applyAlignment="1" applyProtection="1">
      <alignment vertical="center"/>
    </xf>
    <xf numFmtId="0" fontId="13" fillId="17" borderId="0" xfId="52" applyFont="1" applyFill="1" applyAlignment="1" applyProtection="1">
      <alignment vertical="center"/>
    </xf>
    <xf numFmtId="0" fontId="30" fillId="17" borderId="51" xfId="52" applyFont="1" applyFill="1" applyBorder="1" applyAlignment="1" applyProtection="1">
      <alignment horizontal="right" vertical="center"/>
      <protection hidden="1"/>
    </xf>
    <xf numFmtId="0" fontId="30" fillId="17" borderId="51" xfId="0" applyFont="1" applyFill="1" applyBorder="1" applyAlignment="1" applyProtection="1">
      <alignment horizontal="right" vertical="center"/>
      <protection hidden="1"/>
    </xf>
    <xf numFmtId="0" fontId="80" fillId="17" borderId="0" xfId="0" applyFont="1" applyFill="1" applyAlignment="1" applyProtection="1">
      <alignment horizontal="left" vertical="center"/>
      <protection hidden="1"/>
    </xf>
    <xf numFmtId="8" fontId="41" fillId="17" borderId="101" xfId="0" applyNumberFormat="1" applyFont="1" applyFill="1" applyBorder="1" applyAlignment="1" applyProtection="1">
      <alignment horizontal="center" vertical="center"/>
      <protection hidden="1"/>
    </xf>
    <xf numFmtId="8" fontId="41" fillId="17" borderId="100" xfId="0" applyNumberFormat="1" applyFont="1" applyFill="1" applyBorder="1" applyAlignment="1" applyProtection="1">
      <alignment horizontal="center" vertical="center"/>
      <protection hidden="1"/>
    </xf>
    <xf numFmtId="0" fontId="13" fillId="17" borderId="0" xfId="64" applyFont="1" applyFill="1" applyBorder="1" applyAlignment="1" applyProtection="1">
      <alignment horizontal="left" vertical="center"/>
      <protection hidden="1"/>
    </xf>
    <xf numFmtId="0" fontId="1" fillId="0" borderId="0" xfId="52" applyFont="1" applyAlignment="1" applyProtection="1">
      <alignment horizontal="left" vertical="center" wrapText="1"/>
      <protection hidden="1"/>
    </xf>
    <xf numFmtId="0" fontId="45" fillId="0" borderId="0" xfId="52" applyFont="1" applyFill="1" applyAlignment="1" applyProtection="1">
      <alignment horizontal="center"/>
      <protection hidden="1"/>
    </xf>
    <xf numFmtId="0" fontId="46" fillId="0" borderId="0" xfId="52" applyFont="1" applyFill="1" applyAlignment="1" applyProtection="1">
      <alignment horizontal="center" vertical="top"/>
      <protection hidden="1"/>
    </xf>
    <xf numFmtId="0" fontId="1" fillId="17" borderId="0" xfId="52" applyFont="1" applyFill="1" applyAlignment="1" applyProtection="1">
      <alignment horizontal="center" vertical="center" wrapText="1"/>
      <protection hidden="1"/>
    </xf>
    <xf numFmtId="0" fontId="1" fillId="0" borderId="0" xfId="52" applyFill="1" applyAlignment="1" applyProtection="1">
      <alignment horizontal="center" vertical="center" wrapText="1"/>
      <protection hidden="1"/>
    </xf>
    <xf numFmtId="0" fontId="1" fillId="0" borderId="0" xfId="52" applyFont="1" applyFill="1" applyAlignment="1" applyProtection="1">
      <alignment horizontal="left" vertical="center" wrapText="1"/>
      <protection hidden="1"/>
    </xf>
    <xf numFmtId="0" fontId="22" fillId="0" borderId="0" xfId="52" applyFont="1" applyAlignment="1" applyProtection="1">
      <alignment horizontal="left" wrapText="1"/>
      <protection hidden="1"/>
    </xf>
    <xf numFmtId="0" fontId="1" fillId="0" borderId="0" xfId="52" applyFill="1" applyAlignment="1" applyProtection="1">
      <alignment horizontal="left" vertical="center" wrapText="1"/>
      <protection hidden="1"/>
    </xf>
    <xf numFmtId="0" fontId="43" fillId="17" borderId="0" xfId="52" applyFont="1" applyFill="1" applyAlignment="1" applyProtection="1">
      <alignment horizontal="left" vertical="center"/>
      <protection hidden="1"/>
    </xf>
    <xf numFmtId="0" fontId="4" fillId="17" borderId="0" xfId="52" applyFont="1" applyFill="1" applyAlignment="1" applyProtection="1">
      <alignment horizontal="left" vertical="center" wrapText="1"/>
      <protection hidden="1"/>
    </xf>
    <xf numFmtId="0" fontId="4" fillId="17" borderId="0" xfId="52" applyFont="1" applyFill="1" applyAlignment="1" applyProtection="1">
      <alignment horizontal="left" vertical="top"/>
      <protection hidden="1"/>
    </xf>
    <xf numFmtId="0" fontId="4" fillId="17" borderId="0" xfId="52" applyFont="1" applyFill="1" applyAlignment="1" applyProtection="1">
      <alignment horizontal="left" vertical="top" wrapText="1"/>
      <protection hidden="1"/>
    </xf>
    <xf numFmtId="0" fontId="15" fillId="17" borderId="13" xfId="52" applyFont="1" applyFill="1" applyBorder="1" applyAlignment="1" applyProtection="1">
      <alignment horizontal="center"/>
      <protection hidden="1"/>
    </xf>
    <xf numFmtId="0" fontId="34" fillId="17" borderId="14" xfId="52" applyFont="1" applyFill="1" applyBorder="1" applyAlignment="1" applyProtection="1">
      <alignment horizontal="center" vertical="center" wrapText="1"/>
      <protection hidden="1"/>
    </xf>
    <xf numFmtId="0" fontId="34" fillId="17" borderId="0" xfId="52" applyFont="1" applyFill="1" applyBorder="1" applyAlignment="1" applyProtection="1">
      <alignment horizontal="center" vertical="center" wrapText="1"/>
      <protection hidden="1"/>
    </xf>
    <xf numFmtId="0" fontId="34" fillId="17" borderId="30" xfId="52" applyFont="1" applyFill="1" applyBorder="1" applyAlignment="1" applyProtection="1">
      <alignment horizontal="center" vertical="center" wrapText="1"/>
      <protection hidden="1"/>
    </xf>
    <xf numFmtId="0" fontId="34" fillId="17" borderId="18" xfId="52" applyFont="1" applyFill="1" applyBorder="1" applyAlignment="1" applyProtection="1">
      <alignment horizontal="center" vertical="center" wrapText="1"/>
      <protection hidden="1"/>
    </xf>
    <xf numFmtId="0" fontId="30" fillId="17" borderId="53" xfId="52" applyNumberFormat="1" applyFont="1" applyFill="1" applyBorder="1" applyAlignment="1" applyProtection="1">
      <alignment horizontal="left" vertical="center"/>
      <protection locked="0"/>
    </xf>
    <xf numFmtId="49" fontId="30" fillId="17" borderId="53" xfId="52" applyNumberFormat="1" applyFont="1" applyFill="1" applyBorder="1" applyAlignment="1" applyProtection="1">
      <alignment horizontal="left" vertical="center"/>
      <protection locked="0"/>
    </xf>
    <xf numFmtId="49" fontId="30" fillId="17" borderId="45" xfId="52" applyNumberFormat="1" applyFont="1" applyFill="1" applyBorder="1" applyAlignment="1" applyProtection="1">
      <alignment horizontal="left" vertical="center"/>
      <protection locked="0"/>
    </xf>
    <xf numFmtId="0" fontId="36" fillId="17" borderId="60" xfId="52" applyFont="1" applyFill="1" applyBorder="1" applyAlignment="1" applyProtection="1">
      <alignment horizontal="center" vertical="center"/>
      <protection hidden="1"/>
    </xf>
    <xf numFmtId="0" fontId="57" fillId="26" borderId="42" xfId="0" applyFont="1" applyFill="1" applyBorder="1" applyAlignment="1">
      <alignment horizontal="center" vertical="center"/>
    </xf>
    <xf numFmtId="0" fontId="57" fillId="26" borderId="19" xfId="0" applyFont="1" applyFill="1" applyBorder="1" applyAlignment="1">
      <alignment horizontal="center" vertical="center"/>
    </xf>
    <xf numFmtId="0" fontId="78" fillId="25" borderId="50" xfId="52" applyFont="1" applyFill="1" applyBorder="1" applyAlignment="1" applyProtection="1">
      <alignment horizontal="center" vertical="center"/>
      <protection hidden="1"/>
    </xf>
    <xf numFmtId="0" fontId="78" fillId="25" borderId="45" xfId="52" applyFont="1" applyFill="1" applyBorder="1" applyAlignment="1" applyProtection="1">
      <alignment horizontal="center" vertical="center"/>
      <protection hidden="1"/>
    </xf>
    <xf numFmtId="0" fontId="13" fillId="17" borderId="0" xfId="52" applyFont="1" applyFill="1" applyBorder="1" applyAlignment="1" applyProtection="1">
      <alignment horizontal="right" vertical="center" wrapText="1"/>
      <protection hidden="1"/>
    </xf>
    <xf numFmtId="0" fontId="13" fillId="17" borderId="36" xfId="52" applyFont="1" applyFill="1" applyBorder="1" applyAlignment="1" applyProtection="1">
      <alignment horizontal="right" vertical="center" wrapText="1"/>
      <protection hidden="1"/>
    </xf>
    <xf numFmtId="0" fontId="13" fillId="17" borderId="34" xfId="52" applyFont="1" applyFill="1" applyBorder="1" applyAlignment="1" applyProtection="1">
      <alignment horizontal="right" vertical="center" wrapText="1"/>
      <protection hidden="1"/>
    </xf>
    <xf numFmtId="167" fontId="4" fillId="17" borderId="51" xfId="52" applyNumberFormat="1" applyFont="1" applyFill="1" applyBorder="1" applyAlignment="1" applyProtection="1">
      <alignment horizontal="center" vertical="center"/>
      <protection locked="0"/>
    </xf>
    <xf numFmtId="167" fontId="4" fillId="17" borderId="53" xfId="52" applyNumberFormat="1" applyFont="1" applyFill="1" applyBorder="1" applyAlignment="1" applyProtection="1">
      <alignment horizontal="center" vertical="center"/>
      <protection locked="0"/>
    </xf>
    <xf numFmtId="167" fontId="4" fillId="17" borderId="45" xfId="52" applyNumberFormat="1" applyFont="1" applyFill="1" applyBorder="1" applyAlignment="1" applyProtection="1">
      <alignment horizontal="center" vertical="center"/>
      <protection locked="0"/>
    </xf>
    <xf numFmtId="0" fontId="4" fillId="17" borderId="88" xfId="52" applyFont="1" applyFill="1" applyBorder="1" applyAlignment="1" applyProtection="1">
      <alignment horizontal="center"/>
    </xf>
    <xf numFmtId="0" fontId="4" fillId="17" borderId="46" xfId="52" applyFont="1" applyFill="1" applyBorder="1" applyAlignment="1" applyProtection="1">
      <alignment horizontal="center"/>
    </xf>
    <xf numFmtId="0" fontId="13" fillId="17" borderId="48" xfId="52" applyFont="1" applyFill="1" applyBorder="1" applyAlignment="1" applyProtection="1">
      <alignment horizontal="right" vertical="center" wrapText="1"/>
      <protection hidden="1"/>
    </xf>
    <xf numFmtId="0" fontId="13" fillId="17" borderId="18" xfId="52" applyFont="1" applyFill="1" applyBorder="1" applyAlignment="1" applyProtection="1">
      <alignment horizontal="right" vertical="center" wrapText="1"/>
      <protection hidden="1"/>
    </xf>
    <xf numFmtId="0" fontId="13" fillId="17" borderId="90" xfId="52" applyFont="1" applyFill="1" applyBorder="1" applyAlignment="1" applyProtection="1">
      <alignment horizontal="right" vertical="center" wrapText="1"/>
      <protection hidden="1"/>
    </xf>
    <xf numFmtId="167" fontId="4" fillId="17" borderId="47" xfId="52" applyNumberFormat="1" applyFont="1" applyFill="1" applyBorder="1" applyAlignment="1" applyProtection="1">
      <alignment horizontal="center" vertical="center"/>
      <protection locked="0"/>
    </xf>
    <xf numFmtId="167" fontId="4" fillId="17" borderId="60" xfId="52" applyNumberFormat="1" applyFont="1" applyFill="1" applyBorder="1" applyAlignment="1" applyProtection="1">
      <alignment horizontal="center" vertical="center"/>
      <protection locked="0"/>
    </xf>
    <xf numFmtId="167" fontId="4" fillId="17" borderId="46" xfId="52" applyNumberFormat="1" applyFont="1" applyFill="1" applyBorder="1" applyAlignment="1" applyProtection="1">
      <alignment horizontal="center" vertical="center"/>
      <protection locked="0"/>
    </xf>
    <xf numFmtId="49" fontId="4" fillId="17" borderId="44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52" applyNumberFormat="1" applyFont="1" applyBorder="1" applyAlignment="1" applyProtection="1">
      <alignment horizontal="center" vertical="center" wrapText="1"/>
      <protection locked="0"/>
    </xf>
    <xf numFmtId="49" fontId="4" fillId="0" borderId="38" xfId="52" applyNumberFormat="1" applyFont="1" applyBorder="1" applyAlignment="1" applyProtection="1">
      <alignment horizontal="center" vertical="center" wrapText="1"/>
      <protection locked="0"/>
    </xf>
    <xf numFmtId="49" fontId="4" fillId="0" borderId="63" xfId="52" applyNumberFormat="1" applyFont="1" applyBorder="1" applyAlignment="1" applyProtection="1">
      <alignment horizontal="center" vertical="center" wrapText="1"/>
      <protection locked="0"/>
    </xf>
    <xf numFmtId="0" fontId="13" fillId="17" borderId="20" xfId="52" applyFont="1" applyFill="1" applyBorder="1" applyAlignment="1" applyProtection="1">
      <alignment horizontal="center" vertical="center" wrapText="1"/>
      <protection hidden="1"/>
    </xf>
    <xf numFmtId="0" fontId="13" fillId="17" borderId="19" xfId="52" applyFont="1" applyFill="1" applyBorder="1" applyAlignment="1" applyProtection="1">
      <alignment horizontal="center" vertical="center" wrapText="1"/>
      <protection hidden="1"/>
    </xf>
    <xf numFmtId="0" fontId="13" fillId="17" borderId="21" xfId="52" applyFont="1" applyFill="1" applyBorder="1" applyAlignment="1" applyProtection="1">
      <alignment horizontal="center" vertical="center" wrapText="1"/>
      <protection hidden="1"/>
    </xf>
    <xf numFmtId="49" fontId="4" fillId="17" borderId="17" xfId="52" applyNumberFormat="1" applyFont="1" applyFill="1" applyBorder="1" applyAlignment="1" applyProtection="1">
      <alignment horizontal="center" vertical="center" wrapText="1"/>
      <protection locked="0"/>
    </xf>
    <xf numFmtId="49" fontId="4" fillId="17" borderId="51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52" applyNumberFormat="1" applyFont="1" applyFill="1" applyBorder="1" applyAlignment="1" applyProtection="1">
      <alignment horizontal="center" vertical="center" wrapText="1"/>
    </xf>
    <xf numFmtId="0" fontId="4" fillId="0" borderId="13" xfId="52" applyNumberFormat="1" applyFont="1" applyFill="1" applyBorder="1" applyAlignment="1" applyProtection="1">
      <alignment horizontal="center" vertical="center" wrapText="1"/>
    </xf>
    <xf numFmtId="0" fontId="4" fillId="0" borderId="12" xfId="52" applyNumberFormat="1" applyFont="1" applyFill="1" applyBorder="1" applyAlignment="1" applyProtection="1">
      <alignment horizontal="center" vertical="center" wrapText="1"/>
    </xf>
    <xf numFmtId="49" fontId="4" fillId="17" borderId="53" xfId="52" applyNumberFormat="1" applyFont="1" applyFill="1" applyBorder="1" applyAlignment="1" applyProtection="1">
      <alignment horizontal="center" vertical="center" wrapText="1"/>
      <protection locked="0"/>
    </xf>
    <xf numFmtId="0" fontId="13" fillId="17" borderId="53" xfId="52" applyFont="1" applyFill="1" applyBorder="1" applyAlignment="1" applyProtection="1">
      <alignment horizontal="center" vertical="center" wrapText="1"/>
      <protection hidden="1"/>
    </xf>
    <xf numFmtId="0" fontId="5" fillId="17" borderId="15" xfId="52" applyFont="1" applyFill="1" applyBorder="1" applyAlignment="1" applyProtection="1">
      <alignment horizontal="center" vertical="center" wrapText="1"/>
      <protection hidden="1"/>
    </xf>
    <xf numFmtId="0" fontId="5" fillId="17" borderId="13" xfId="52" applyFont="1" applyFill="1" applyBorder="1" applyAlignment="1" applyProtection="1">
      <alignment horizontal="center" vertical="center" wrapText="1"/>
      <protection hidden="1"/>
    </xf>
    <xf numFmtId="0" fontId="5" fillId="17" borderId="12" xfId="52" applyFont="1" applyFill="1" applyBorder="1" applyAlignment="1" applyProtection="1">
      <alignment horizontal="center" vertical="center" wrapText="1"/>
      <protection hidden="1"/>
    </xf>
    <xf numFmtId="0" fontId="5" fillId="17" borderId="14" xfId="52" applyFont="1" applyFill="1" applyBorder="1" applyAlignment="1" applyProtection="1">
      <alignment horizontal="center" vertical="center" wrapText="1"/>
      <protection hidden="1"/>
    </xf>
    <xf numFmtId="0" fontId="5" fillId="17" borderId="0" xfId="52" applyFont="1" applyFill="1" applyBorder="1" applyAlignment="1" applyProtection="1">
      <alignment horizontal="center" vertical="center" wrapText="1"/>
      <protection hidden="1"/>
    </xf>
    <xf numFmtId="0" fontId="5" fillId="17" borderId="11" xfId="52" applyFont="1" applyFill="1" applyBorder="1" applyAlignment="1" applyProtection="1">
      <alignment horizontal="center" vertical="center" wrapText="1"/>
      <protection hidden="1"/>
    </xf>
    <xf numFmtId="0" fontId="5" fillId="17" borderId="30" xfId="52" applyFont="1" applyFill="1" applyBorder="1" applyAlignment="1" applyProtection="1">
      <alignment horizontal="center" vertical="center" wrapText="1"/>
      <protection hidden="1"/>
    </xf>
    <xf numFmtId="0" fontId="5" fillId="17" borderId="18" xfId="52" applyFont="1" applyFill="1" applyBorder="1" applyAlignment="1" applyProtection="1">
      <alignment horizontal="center" vertical="center" wrapText="1"/>
      <protection hidden="1"/>
    </xf>
    <xf numFmtId="0" fontId="5" fillId="17" borderId="29" xfId="52" applyFont="1" applyFill="1" applyBorder="1" applyAlignment="1" applyProtection="1">
      <alignment horizontal="center" vertical="center" wrapText="1"/>
      <protection hidden="1"/>
    </xf>
    <xf numFmtId="49" fontId="4" fillId="17" borderId="51" xfId="28" applyFont="1" applyBorder="1" applyAlignment="1" applyProtection="1">
      <alignment horizontal="center" vertical="center" wrapText="1"/>
      <protection locked="0"/>
    </xf>
    <xf numFmtId="0" fontId="1" fillId="0" borderId="53" xfId="52" applyBorder="1" applyAlignment="1" applyProtection="1">
      <alignment horizontal="center" vertical="center" wrapText="1"/>
      <protection locked="0"/>
    </xf>
    <xf numFmtId="166" fontId="4" fillId="17" borderId="51" xfId="52" applyNumberFormat="1" applyFont="1" applyFill="1" applyBorder="1" applyAlignment="1" applyProtection="1">
      <alignment horizontal="center" vertical="center" wrapText="1"/>
      <protection locked="0"/>
    </xf>
    <xf numFmtId="166" fontId="4" fillId="17" borderId="53" xfId="52" applyNumberFormat="1" applyFont="1" applyFill="1" applyBorder="1" applyAlignment="1" applyProtection="1">
      <alignment horizontal="center" vertical="center" wrapText="1"/>
      <protection locked="0"/>
    </xf>
    <xf numFmtId="166" fontId="4" fillId="17" borderId="72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66" applyFont="1" applyBorder="1" applyAlignment="1" applyProtection="1">
      <alignment horizontal="center" vertical="center" wrapText="1"/>
      <protection locked="0"/>
    </xf>
    <xf numFmtId="0" fontId="1" fillId="0" borderId="33" xfId="66" applyFont="1" applyBorder="1" applyAlignment="1" applyProtection="1">
      <alignment horizontal="center" vertical="center" wrapText="1"/>
      <protection locked="0"/>
    </xf>
    <xf numFmtId="0" fontId="4" fillId="17" borderId="51" xfId="52" applyFont="1" applyFill="1" applyBorder="1" applyAlignment="1" applyProtection="1">
      <alignment horizontal="center" vertical="center" wrapText="1"/>
      <protection locked="0"/>
    </xf>
    <xf numFmtId="0" fontId="4" fillId="17" borderId="53" xfId="52" applyFont="1" applyFill="1" applyBorder="1" applyAlignment="1" applyProtection="1">
      <alignment horizontal="center" vertical="center" wrapText="1"/>
      <protection locked="0"/>
    </xf>
    <xf numFmtId="49" fontId="4" fillId="17" borderId="72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66" applyFont="1" applyBorder="1" applyAlignment="1" applyProtection="1">
      <alignment horizontal="center" vertical="center" wrapText="1"/>
      <protection locked="0"/>
    </xf>
    <xf numFmtId="0" fontId="1" fillId="0" borderId="36" xfId="66" applyFont="1" applyBorder="1" applyAlignment="1" applyProtection="1">
      <alignment horizontal="center" vertical="center" wrapText="1"/>
      <protection locked="0"/>
    </xf>
    <xf numFmtId="0" fontId="1" fillId="0" borderId="53" xfId="52" applyBorder="1" applyAlignment="1">
      <alignment horizontal="center" vertical="center" wrapText="1"/>
    </xf>
    <xf numFmtId="0" fontId="1" fillId="0" borderId="72" xfId="52" applyBorder="1" applyAlignment="1">
      <alignment horizontal="center" vertical="center" wrapText="1"/>
    </xf>
    <xf numFmtId="0" fontId="1" fillId="0" borderId="37" xfId="66" applyFont="1" applyBorder="1" applyAlignment="1" applyProtection="1">
      <alignment horizontal="center" vertical="center" wrapText="1"/>
      <protection locked="0"/>
    </xf>
    <xf numFmtId="0" fontId="1" fillId="0" borderId="39" xfId="66" applyFont="1" applyBorder="1" applyAlignment="1" applyProtection="1">
      <alignment horizontal="center" vertical="center" wrapText="1"/>
      <protection locked="0"/>
    </xf>
    <xf numFmtId="0" fontId="4" fillId="17" borderId="72" xfId="52" applyFont="1" applyFill="1" applyBorder="1" applyAlignment="1" applyProtection="1">
      <alignment horizontal="center" vertical="center" wrapText="1"/>
      <protection locked="0"/>
    </xf>
    <xf numFmtId="0" fontId="13" fillId="17" borderId="15" xfId="52" applyFont="1" applyFill="1" applyBorder="1" applyAlignment="1" applyProtection="1">
      <alignment horizontal="center" vertical="center" wrapText="1"/>
      <protection hidden="1"/>
    </xf>
    <xf numFmtId="0" fontId="13" fillId="17" borderId="13" xfId="52" applyFont="1" applyFill="1" applyBorder="1" applyAlignment="1" applyProtection="1">
      <alignment horizontal="center" vertical="center" wrapText="1"/>
      <protection hidden="1"/>
    </xf>
    <xf numFmtId="0" fontId="13" fillId="17" borderId="12" xfId="52" applyFont="1" applyFill="1" applyBorder="1" applyAlignment="1" applyProtection="1">
      <alignment horizontal="center" vertical="center" wrapText="1"/>
      <protection hidden="1"/>
    </xf>
    <xf numFmtId="0" fontId="4" fillId="17" borderId="51" xfId="48" applyFont="1" applyFill="1" applyBorder="1" applyAlignment="1" applyProtection="1">
      <alignment horizontal="center" vertical="center" wrapText="1"/>
      <protection locked="0"/>
    </xf>
    <xf numFmtId="0" fontId="4" fillId="17" borderId="53" xfId="48" applyFont="1" applyFill="1" applyBorder="1" applyAlignment="1" applyProtection="1">
      <alignment horizontal="center" vertical="center" wrapText="1"/>
      <protection locked="0"/>
    </xf>
    <xf numFmtId="0" fontId="4" fillId="17" borderId="72" xfId="48" applyFont="1" applyFill="1" applyBorder="1" applyAlignment="1" applyProtection="1">
      <alignment horizontal="center" vertical="center" wrapText="1"/>
      <protection locked="0"/>
    </xf>
    <xf numFmtId="49" fontId="44" fillId="25" borderId="50" xfId="52" applyNumberFormat="1" applyFont="1" applyFill="1" applyBorder="1" applyAlignment="1" applyProtection="1">
      <alignment horizontal="center" vertical="center"/>
      <protection hidden="1"/>
    </xf>
    <xf numFmtId="0" fontId="15" fillId="25" borderId="53" xfId="52" applyFont="1" applyFill="1" applyBorder="1" applyAlignment="1" applyProtection="1">
      <alignment horizontal="left"/>
      <protection hidden="1"/>
    </xf>
    <xf numFmtId="0" fontId="48" fillId="17" borderId="13" xfId="52" applyFont="1" applyFill="1" applyBorder="1" applyAlignment="1" applyProtection="1">
      <alignment horizontal="center" wrapText="1"/>
      <protection hidden="1"/>
    </xf>
    <xf numFmtId="0" fontId="13" fillId="17" borderId="13" xfId="52" applyFont="1" applyFill="1" applyBorder="1" applyAlignment="1" applyProtection="1">
      <alignment horizontal="center" wrapText="1"/>
      <protection hidden="1"/>
    </xf>
    <xf numFmtId="0" fontId="13" fillId="17" borderId="12" xfId="52" applyFont="1" applyFill="1" applyBorder="1" applyAlignment="1" applyProtection="1">
      <alignment horizontal="center" wrapText="1"/>
      <protection hidden="1"/>
    </xf>
    <xf numFmtId="0" fontId="4" fillId="17" borderId="51" xfId="52" applyFont="1" applyFill="1" applyBorder="1" applyAlignment="1" applyProtection="1">
      <alignment horizontal="center" vertical="center" wrapText="1"/>
      <protection hidden="1"/>
    </xf>
    <xf numFmtId="0" fontId="4" fillId="17" borderId="53" xfId="52" applyFont="1" applyFill="1" applyBorder="1" applyAlignment="1" applyProtection="1">
      <alignment horizontal="center" vertical="center" wrapText="1"/>
      <protection hidden="1"/>
    </xf>
    <xf numFmtId="0" fontId="4" fillId="17" borderId="45" xfId="52" applyFont="1" applyFill="1" applyBorder="1" applyAlignment="1" applyProtection="1">
      <alignment horizontal="center" vertical="center" wrapText="1"/>
      <protection hidden="1"/>
    </xf>
    <xf numFmtId="0" fontId="4" fillId="17" borderId="72" xfId="52" applyFont="1" applyFill="1" applyBorder="1" applyAlignment="1" applyProtection="1">
      <alignment horizontal="center" vertical="center" wrapText="1"/>
      <protection hidden="1"/>
    </xf>
    <xf numFmtId="0" fontId="48" fillId="17" borderId="14" xfId="52" applyFont="1" applyFill="1" applyBorder="1" applyAlignment="1" applyProtection="1">
      <alignment horizontal="center" vertical="top" wrapText="1"/>
      <protection hidden="1"/>
    </xf>
    <xf numFmtId="0" fontId="48" fillId="17" borderId="0" xfId="52" applyFont="1" applyFill="1" applyBorder="1" applyAlignment="1" applyProtection="1">
      <alignment horizontal="center" vertical="top" wrapText="1"/>
      <protection hidden="1"/>
    </xf>
    <xf numFmtId="0" fontId="48" fillId="17" borderId="11" xfId="52" applyFont="1" applyFill="1" applyBorder="1" applyAlignment="1" applyProtection="1">
      <alignment horizontal="center" vertical="top" wrapText="1"/>
      <protection hidden="1"/>
    </xf>
    <xf numFmtId="0" fontId="48" fillId="17" borderId="30" xfId="52" applyFont="1" applyFill="1" applyBorder="1" applyAlignment="1" applyProtection="1">
      <alignment horizontal="center" vertical="top" wrapText="1"/>
      <protection hidden="1"/>
    </xf>
    <xf numFmtId="0" fontId="48" fillId="17" borderId="18" xfId="52" applyFont="1" applyFill="1" applyBorder="1" applyAlignment="1" applyProtection="1">
      <alignment horizontal="center" vertical="top" wrapText="1"/>
      <protection hidden="1"/>
    </xf>
    <xf numFmtId="0" fontId="48" fillId="17" borderId="29" xfId="52" applyFont="1" applyFill="1" applyBorder="1" applyAlignment="1" applyProtection="1">
      <alignment horizontal="center" vertical="top" wrapText="1"/>
      <protection hidden="1"/>
    </xf>
    <xf numFmtId="49" fontId="4" fillId="0" borderId="51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53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45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72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51" xfId="52" applyFont="1" applyBorder="1" applyAlignment="1" applyProtection="1">
      <alignment horizontal="center" vertical="center" wrapText="1"/>
      <protection locked="0"/>
    </xf>
    <xf numFmtId="0" fontId="1" fillId="0" borderId="53" xfId="52" applyFont="1" applyBorder="1" applyAlignment="1" applyProtection="1">
      <alignment horizontal="center" vertical="center" wrapText="1"/>
      <protection locked="0"/>
    </xf>
    <xf numFmtId="0" fontId="1" fillId="0" borderId="91" xfId="52" applyFont="1" applyFill="1" applyBorder="1" applyAlignment="1" applyProtection="1">
      <alignment horizontal="center" vertical="center" wrapText="1"/>
      <protection locked="0"/>
    </xf>
    <xf numFmtId="0" fontId="1" fillId="0" borderId="92" xfId="52" applyFont="1" applyFill="1" applyBorder="1" applyAlignment="1" applyProtection="1">
      <alignment horizontal="center" vertical="center" wrapText="1"/>
      <protection locked="0"/>
    </xf>
    <xf numFmtId="0" fontId="1" fillId="0" borderId="70" xfId="52" applyFont="1" applyFill="1" applyBorder="1" applyAlignment="1" applyProtection="1">
      <alignment horizontal="center" vertical="center" wrapText="1"/>
      <protection locked="0"/>
    </xf>
    <xf numFmtId="49" fontId="4" fillId="17" borderId="45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52" applyFont="1" applyFill="1" applyBorder="1" applyAlignment="1" applyProtection="1">
      <alignment horizontal="center" vertical="center" wrapText="1"/>
    </xf>
    <xf numFmtId="0" fontId="13" fillId="0" borderId="13" xfId="52" applyFont="1" applyFill="1" applyBorder="1" applyAlignment="1" applyProtection="1">
      <alignment horizontal="center" vertical="center" wrapText="1"/>
    </xf>
    <xf numFmtId="0" fontId="13" fillId="0" borderId="12" xfId="52" applyFont="1" applyFill="1" applyBorder="1" applyAlignment="1" applyProtection="1">
      <alignment horizontal="center" vertical="center" wrapText="1"/>
    </xf>
    <xf numFmtId="0" fontId="14" fillId="0" borderId="17" xfId="52" applyFont="1" applyBorder="1" applyAlignment="1" applyProtection="1">
      <alignment horizontal="left" vertical="center" wrapText="1"/>
      <protection locked="0"/>
    </xf>
    <xf numFmtId="0" fontId="14" fillId="0" borderId="51" xfId="52" applyFont="1" applyBorder="1" applyAlignment="1" applyProtection="1">
      <alignment horizontal="left" vertical="center" wrapText="1"/>
      <protection locked="0"/>
    </xf>
    <xf numFmtId="166" fontId="4" fillId="17" borderId="45" xfId="52" applyNumberFormat="1" applyFont="1" applyFill="1" applyBorder="1" applyAlignment="1" applyProtection="1">
      <alignment horizontal="center" vertical="center" wrapText="1"/>
      <protection locked="0"/>
    </xf>
    <xf numFmtId="3" fontId="4" fillId="0" borderId="88" xfId="52" applyNumberFormat="1" applyFont="1" applyFill="1" applyBorder="1" applyAlignment="1" applyProtection="1">
      <alignment horizontal="center" vertical="center" wrapText="1"/>
      <protection locked="0"/>
    </xf>
    <xf numFmtId="3" fontId="4" fillId="0" borderId="60" xfId="52" applyNumberFormat="1" applyFont="1" applyFill="1" applyBorder="1" applyAlignment="1" applyProtection="1">
      <alignment horizontal="center" vertical="center" wrapText="1"/>
      <protection locked="0"/>
    </xf>
    <xf numFmtId="3" fontId="4" fillId="0" borderId="87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52" applyFont="1" applyFill="1" applyBorder="1" applyAlignment="1" applyProtection="1">
      <alignment horizontal="left" vertical="center" wrapText="1"/>
      <protection locked="0"/>
    </xf>
    <xf numFmtId="0" fontId="14" fillId="0" borderId="51" xfId="52" applyFont="1" applyFill="1" applyBorder="1" applyAlignment="1" applyProtection="1">
      <alignment horizontal="left" vertical="center" wrapText="1"/>
      <protection locked="0"/>
    </xf>
    <xf numFmtId="49" fontId="1" fillId="0" borderId="53" xfId="52" applyNumberFormat="1" applyBorder="1" applyProtection="1">
      <alignment horizontal="center" vertical="center" wrapText="1"/>
      <protection locked="0"/>
    </xf>
    <xf numFmtId="49" fontId="1" fillId="0" borderId="45" xfId="52" applyNumberFormat="1" applyBorder="1" applyProtection="1">
      <alignment horizontal="center" vertical="center" wrapText="1"/>
      <protection locked="0"/>
    </xf>
    <xf numFmtId="49" fontId="1" fillId="0" borderId="72" xfId="52" applyNumberFormat="1" applyBorder="1" applyProtection="1">
      <alignment horizontal="center" vertical="center" wrapText="1"/>
      <protection locked="0"/>
    </xf>
    <xf numFmtId="0" fontId="13" fillId="17" borderId="14" xfId="52" applyFont="1" applyFill="1" applyBorder="1" applyAlignment="1" applyProtection="1">
      <alignment horizontal="center" vertical="center" wrapText="1"/>
      <protection hidden="1"/>
    </xf>
    <xf numFmtId="0" fontId="13" fillId="17" borderId="0" xfId="52" applyFont="1" applyFill="1" applyBorder="1" applyAlignment="1" applyProtection="1">
      <alignment horizontal="center" vertical="center" wrapText="1"/>
      <protection hidden="1"/>
    </xf>
    <xf numFmtId="0" fontId="13" fillId="17" borderId="11" xfId="52" applyFont="1" applyFill="1" applyBorder="1" applyAlignment="1" applyProtection="1">
      <alignment horizontal="center" vertical="center" wrapText="1"/>
      <protection hidden="1"/>
    </xf>
    <xf numFmtId="49" fontId="33" fillId="17" borderId="47" xfId="48" applyNumberFormat="1" applyFont="1" applyFill="1" applyBorder="1" applyAlignment="1" applyProtection="1">
      <alignment horizontal="center" vertical="center" wrapText="1"/>
      <protection locked="0"/>
    </xf>
    <xf numFmtId="49" fontId="33" fillId="17" borderId="60" xfId="48" applyNumberFormat="1" applyFont="1" applyFill="1" applyBorder="1" applyAlignment="1" applyProtection="1">
      <alignment horizontal="center" vertical="center" wrapText="1"/>
      <protection locked="0"/>
    </xf>
    <xf numFmtId="49" fontId="33" fillId="17" borderId="46" xfId="48" applyNumberFormat="1" applyFont="1" applyFill="1" applyBorder="1" applyAlignment="1" applyProtection="1">
      <alignment horizontal="center" vertical="center" wrapText="1"/>
      <protection locked="0"/>
    </xf>
    <xf numFmtId="49" fontId="33" fillId="17" borderId="87" xfId="48" applyNumberFormat="1" applyFont="1" applyFill="1" applyBorder="1" applyAlignment="1" applyProtection="1">
      <alignment horizontal="center" vertical="center" wrapText="1"/>
      <protection locked="0"/>
    </xf>
    <xf numFmtId="0" fontId="44" fillId="25" borderId="20" xfId="52" applyFont="1" applyFill="1" applyBorder="1" applyAlignment="1" applyProtection="1">
      <alignment horizontal="center" vertical="center" wrapText="1"/>
      <protection hidden="1"/>
    </xf>
    <xf numFmtId="0" fontId="15" fillId="25" borderId="19" xfId="52" applyFont="1" applyFill="1" applyBorder="1" applyProtection="1">
      <alignment horizontal="center" vertical="center" wrapText="1"/>
      <protection hidden="1"/>
    </xf>
    <xf numFmtId="0" fontId="13" fillId="0" borderId="14" xfId="52" applyFont="1" applyBorder="1" applyAlignment="1" applyProtection="1">
      <alignment horizontal="center" vertical="center" wrapText="1"/>
      <protection hidden="1"/>
    </xf>
    <xf numFmtId="0" fontId="13" fillId="0" borderId="0" xfId="52" applyFont="1" applyBorder="1" applyAlignment="1" applyProtection="1">
      <alignment horizontal="center" vertical="center" wrapText="1"/>
      <protection hidden="1"/>
    </xf>
    <xf numFmtId="0" fontId="13" fillId="0" borderId="11" xfId="52" applyFont="1" applyBorder="1" applyAlignment="1" applyProtection="1">
      <alignment horizontal="center" vertical="center" wrapText="1"/>
      <protection hidden="1"/>
    </xf>
    <xf numFmtId="0" fontId="13" fillId="0" borderId="30" xfId="52" applyFont="1" applyBorder="1" applyAlignment="1" applyProtection="1">
      <alignment horizontal="center" vertical="center" wrapText="1"/>
      <protection hidden="1"/>
    </xf>
    <xf numFmtId="0" fontId="13" fillId="0" borderId="18" xfId="52" applyFont="1" applyBorder="1" applyAlignment="1" applyProtection="1">
      <alignment horizontal="center" vertical="center" wrapText="1"/>
      <protection hidden="1"/>
    </xf>
    <xf numFmtId="0" fontId="13" fillId="0" borderId="29" xfId="52" applyFont="1" applyBorder="1" applyAlignment="1" applyProtection="1">
      <alignment horizontal="center" vertical="center" wrapText="1"/>
      <protection hidden="1"/>
    </xf>
    <xf numFmtId="0" fontId="13" fillId="0" borderId="59" xfId="52" applyFont="1" applyFill="1" applyBorder="1" applyAlignment="1" applyProtection="1">
      <alignment horizontal="left" vertical="center" wrapText="1"/>
      <protection hidden="1"/>
    </xf>
    <xf numFmtId="49" fontId="5" fillId="17" borderId="59" xfId="52" applyNumberFormat="1" applyFont="1" applyFill="1" applyBorder="1" applyAlignment="1" applyProtection="1">
      <alignment horizontal="center" vertical="center" wrapText="1"/>
      <protection hidden="1"/>
    </xf>
    <xf numFmtId="0" fontId="6" fillId="17" borderId="63" xfId="52" applyFont="1" applyFill="1" applyBorder="1" applyAlignment="1" applyProtection="1">
      <alignment horizontal="center" vertical="center" wrapText="1"/>
      <protection hidden="1"/>
    </xf>
    <xf numFmtId="0" fontId="4" fillId="17" borderId="0" xfId="52" applyFont="1" applyFill="1" applyBorder="1" applyAlignment="1" applyProtection="1">
      <alignment horizontal="left" vertical="center" wrapText="1"/>
      <protection hidden="1"/>
    </xf>
    <xf numFmtId="0" fontId="4" fillId="17" borderId="0" xfId="52" applyFont="1" applyFill="1" applyAlignment="1" applyProtection="1">
      <alignment horizontal="right" vertical="center" wrapText="1"/>
      <protection hidden="1"/>
    </xf>
    <xf numFmtId="0" fontId="4" fillId="17" borderId="0" xfId="52" applyFont="1" applyFill="1" applyBorder="1" applyAlignment="1" applyProtection="1">
      <alignment horizontal="right" vertical="center" wrapText="1"/>
      <protection hidden="1"/>
    </xf>
    <xf numFmtId="165" fontId="4" fillId="17" borderId="93" xfId="52" applyNumberFormat="1" applyFont="1" applyFill="1" applyBorder="1" applyAlignment="1" applyProtection="1">
      <alignment horizontal="center" vertical="center" wrapText="1"/>
      <protection locked="0"/>
    </xf>
    <xf numFmtId="165" fontId="4" fillId="17" borderId="94" xfId="52" applyNumberFormat="1" applyFont="1" applyFill="1" applyBorder="1" applyAlignment="1" applyProtection="1">
      <alignment horizontal="center" vertical="center" wrapText="1"/>
      <protection locked="0"/>
    </xf>
    <xf numFmtId="165" fontId="4" fillId="17" borderId="95" xfId="52" applyNumberFormat="1" applyFont="1" applyFill="1" applyBorder="1" applyAlignment="1" applyProtection="1">
      <alignment horizontal="center" vertical="center" wrapText="1"/>
      <protection locked="0"/>
    </xf>
    <xf numFmtId="165" fontId="4" fillId="17" borderId="96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97" xfId="52" applyBorder="1" applyAlignment="1" applyProtection="1">
      <alignment horizontal="center" vertical="center" wrapText="1"/>
      <protection locked="0"/>
    </xf>
    <xf numFmtId="0" fontId="1" fillId="0" borderId="98" xfId="52" applyBorder="1" applyAlignment="1" applyProtection="1">
      <alignment horizontal="center" vertical="center" wrapText="1"/>
      <protection locked="0"/>
    </xf>
    <xf numFmtId="0" fontId="21" fillId="0" borderId="71" xfId="52" applyFont="1" applyFill="1" applyBorder="1" applyAlignment="1" applyProtection="1">
      <alignment horizontal="center" vertical="center" wrapText="1"/>
      <protection locked="0"/>
    </xf>
    <xf numFmtId="164" fontId="21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70" xfId="52" applyFont="1" applyFill="1" applyBorder="1" applyAlignment="1" applyProtection="1">
      <alignment horizontal="center" vertical="center" wrapText="1"/>
      <protection locked="0"/>
    </xf>
    <xf numFmtId="0" fontId="13" fillId="0" borderId="14" xfId="52" applyFont="1" applyBorder="1" applyAlignment="1">
      <alignment horizontal="center" vertical="center" wrapText="1"/>
    </xf>
    <xf numFmtId="0" fontId="13" fillId="0" borderId="0" xfId="52" applyFont="1" applyBorder="1" applyAlignment="1">
      <alignment horizontal="center" vertical="center" wrapText="1"/>
    </xf>
    <xf numFmtId="0" fontId="13" fillId="0" borderId="11" xfId="52" applyFont="1" applyBorder="1" applyAlignment="1">
      <alignment horizontal="center" vertical="center" wrapText="1"/>
    </xf>
    <xf numFmtId="0" fontId="5" fillId="0" borderId="55" xfId="52" applyFont="1" applyFill="1" applyBorder="1" applyAlignment="1" applyProtection="1">
      <alignment horizontal="center" vertical="center" wrapText="1"/>
      <protection hidden="1"/>
    </xf>
    <xf numFmtId="0" fontId="5" fillId="0" borderId="32" xfId="52" applyFont="1" applyFill="1" applyBorder="1" applyAlignment="1" applyProtection="1">
      <alignment horizontal="center" vertical="center" wrapText="1"/>
      <protection hidden="1"/>
    </xf>
    <xf numFmtId="0" fontId="5" fillId="0" borderId="33" xfId="52" applyFont="1" applyFill="1" applyBorder="1" applyAlignment="1" applyProtection="1">
      <alignment horizontal="center" vertical="center" wrapText="1"/>
      <protection hidden="1"/>
    </xf>
    <xf numFmtId="0" fontId="5" fillId="0" borderId="78" xfId="52" applyFont="1" applyFill="1" applyBorder="1" applyAlignment="1" applyProtection="1">
      <alignment horizontal="center" vertical="center" wrapText="1"/>
      <protection hidden="1"/>
    </xf>
    <xf numFmtId="0" fontId="5" fillId="0" borderId="38" xfId="52" applyFont="1" applyFill="1" applyBorder="1" applyAlignment="1" applyProtection="1">
      <alignment horizontal="center" vertical="center" wrapText="1"/>
      <protection hidden="1"/>
    </xf>
    <xf numFmtId="0" fontId="5" fillId="0" borderId="39" xfId="52" applyFont="1" applyFill="1" applyBorder="1" applyAlignment="1" applyProtection="1">
      <alignment horizontal="center" vertical="center" wrapText="1"/>
      <protection hidden="1"/>
    </xf>
    <xf numFmtId="164" fontId="13" fillId="17" borderId="31" xfId="52" applyNumberFormat="1" applyFont="1" applyFill="1" applyBorder="1" applyAlignment="1" applyProtection="1">
      <alignment horizontal="center" vertical="center"/>
      <protection locked="0"/>
    </xf>
    <xf numFmtId="164" fontId="13" fillId="17" borderId="33" xfId="52" applyNumberFormat="1" applyFont="1" applyFill="1" applyBorder="1" applyAlignment="1" applyProtection="1">
      <alignment horizontal="center" vertical="center"/>
      <protection locked="0"/>
    </xf>
    <xf numFmtId="164" fontId="13" fillId="17" borderId="37" xfId="52" applyNumberFormat="1" applyFont="1" applyFill="1" applyBorder="1" applyAlignment="1" applyProtection="1">
      <alignment horizontal="center" vertical="center"/>
      <protection locked="0"/>
    </xf>
    <xf numFmtId="164" fontId="13" fillId="17" borderId="39" xfId="52" applyNumberFormat="1" applyFont="1" applyFill="1" applyBorder="1" applyAlignment="1" applyProtection="1">
      <alignment horizontal="center" vertical="center"/>
      <protection locked="0"/>
    </xf>
    <xf numFmtId="0" fontId="9" fillId="17" borderId="34" xfId="52" quotePrefix="1" applyFont="1" applyFill="1" applyBorder="1" applyAlignment="1" applyProtection="1">
      <alignment horizontal="left" vertical="center" wrapText="1"/>
      <protection hidden="1"/>
    </xf>
    <xf numFmtId="0" fontId="9" fillId="17" borderId="0" xfId="52" quotePrefix="1" applyFont="1" applyFill="1" applyBorder="1" applyAlignment="1" applyProtection="1">
      <alignment horizontal="left" vertical="center" wrapText="1"/>
      <protection hidden="1"/>
    </xf>
    <xf numFmtId="0" fontId="26" fillId="0" borderId="51" xfId="52" applyFont="1" applyFill="1" applyBorder="1" applyAlignment="1" applyProtection="1">
      <alignment horizontal="center" vertical="center" wrapText="1"/>
      <protection locked="0"/>
    </xf>
    <xf numFmtId="0" fontId="26" fillId="0" borderId="53" xfId="52" applyFont="1" applyFill="1" applyBorder="1" applyAlignment="1" applyProtection="1">
      <alignment horizontal="center" vertical="center" wrapText="1"/>
      <protection locked="0"/>
    </xf>
    <xf numFmtId="0" fontId="26" fillId="0" borderId="17" xfId="52" applyFont="1" applyFill="1" applyBorder="1" applyAlignment="1" applyProtection="1">
      <alignment horizontal="center" vertical="center" wrapText="1"/>
      <protection locked="0"/>
    </xf>
    <xf numFmtId="0" fontId="21" fillId="17" borderId="32" xfId="52" applyFont="1" applyFill="1" applyBorder="1" applyAlignment="1" applyProtection="1">
      <alignment horizontal="center" vertical="top"/>
      <protection hidden="1"/>
    </xf>
    <xf numFmtId="0" fontId="21" fillId="17" borderId="32" xfId="52" applyFont="1" applyFill="1" applyBorder="1" applyAlignment="1" applyProtection="1">
      <alignment horizontal="center"/>
      <protection hidden="1"/>
    </xf>
    <xf numFmtId="0" fontId="9" fillId="17" borderId="0" xfId="52" quotePrefix="1" applyFont="1" applyFill="1" applyAlignment="1" applyProtection="1">
      <alignment horizontal="left" wrapText="1"/>
      <protection hidden="1"/>
    </xf>
    <xf numFmtId="0" fontId="21" fillId="0" borderId="0" xfId="52" applyFont="1" applyFill="1" applyAlignment="1" applyProtection="1">
      <alignment horizontal="center" vertical="center" wrapText="1"/>
      <protection locked="0"/>
    </xf>
    <xf numFmtId="0" fontId="37" fillId="17" borderId="0" xfId="52" applyFont="1" applyFill="1" applyAlignment="1" applyProtection="1">
      <alignment horizontal="right"/>
      <protection hidden="1"/>
    </xf>
    <xf numFmtId="0" fontId="9" fillId="17" borderId="0" xfId="52" quotePrefix="1" applyFont="1" applyFill="1" applyAlignment="1" applyProtection="1">
      <alignment horizontal="left"/>
      <protection hidden="1"/>
    </xf>
    <xf numFmtId="0" fontId="9" fillId="17" borderId="0" xfId="52" applyFont="1" applyFill="1" applyAlignment="1" applyProtection="1">
      <alignment horizontal="left"/>
      <protection hidden="1"/>
    </xf>
    <xf numFmtId="164" fontId="13" fillId="17" borderId="0" xfId="52" applyNumberFormat="1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 wrapText="1"/>
      <protection locked="0"/>
    </xf>
    <xf numFmtId="0" fontId="26" fillId="17" borderId="13" xfId="52" applyFont="1" applyFill="1" applyBorder="1" applyAlignment="1" applyProtection="1">
      <alignment horizontal="left"/>
      <protection hidden="1"/>
    </xf>
    <xf numFmtId="0" fontId="13" fillId="17" borderId="0" xfId="52" applyFont="1" applyFill="1" applyAlignment="1" applyProtection="1">
      <alignment horizontal="center"/>
      <protection hidden="1"/>
    </xf>
    <xf numFmtId="0" fontId="21" fillId="0" borderId="97" xfId="52" applyFont="1" applyFill="1" applyBorder="1" applyAlignment="1" applyProtection="1">
      <alignment horizontal="center" vertical="center" wrapText="1"/>
      <protection locked="0"/>
    </xf>
    <xf numFmtId="0" fontId="21" fillId="0" borderId="99" xfId="52" applyFont="1" applyFill="1" applyBorder="1" applyAlignment="1" applyProtection="1">
      <alignment horizontal="center" vertical="center" wrapText="1"/>
      <protection locked="0"/>
    </xf>
    <xf numFmtId="0" fontId="26" fillId="0" borderId="98" xfId="52" applyFont="1" applyFill="1" applyBorder="1" applyAlignment="1" applyProtection="1">
      <alignment horizontal="center" vertical="center" wrapText="1"/>
      <protection locked="0"/>
    </xf>
    <xf numFmtId="0" fontId="26" fillId="0" borderId="34" xfId="65" applyFont="1" applyFill="1" applyBorder="1" applyAlignment="1" applyProtection="1">
      <alignment horizontal="left" vertical="center" wrapText="1"/>
      <protection locked="0"/>
    </xf>
    <xf numFmtId="0" fontId="26" fillId="0" borderId="0" xfId="65" applyFont="1" applyFill="1" applyBorder="1" applyAlignment="1" applyProtection="1">
      <alignment horizontal="left" vertical="center" wrapText="1"/>
      <protection locked="0"/>
    </xf>
    <xf numFmtId="0" fontId="26" fillId="0" borderId="36" xfId="65" applyFont="1" applyFill="1" applyBorder="1" applyAlignment="1" applyProtection="1">
      <alignment horizontal="left" vertical="center" wrapText="1"/>
      <protection locked="0"/>
    </xf>
    <xf numFmtId="0" fontId="26" fillId="0" borderId="37" xfId="65" applyFont="1" applyFill="1" applyBorder="1" applyAlignment="1" applyProtection="1">
      <alignment horizontal="left" vertical="center" wrapText="1"/>
      <protection locked="0"/>
    </xf>
    <xf numFmtId="0" fontId="26" fillId="0" borderId="38" xfId="65" applyFont="1" applyFill="1" applyBorder="1" applyAlignment="1" applyProtection="1">
      <alignment horizontal="left" vertical="center" wrapText="1"/>
      <protection locked="0"/>
    </xf>
    <xf numFmtId="0" fontId="26" fillId="0" borderId="39" xfId="65" applyFont="1" applyFill="1" applyBorder="1" applyAlignment="1" applyProtection="1">
      <alignment horizontal="left" vertical="center" wrapText="1"/>
      <protection locked="0"/>
    </xf>
    <xf numFmtId="166" fontId="4" fillId="0" borderId="32" xfId="65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65" applyFont="1" applyBorder="1" applyAlignment="1" applyProtection="1">
      <alignment horizontal="center" vertical="center" wrapText="1"/>
      <protection locked="0"/>
    </xf>
    <xf numFmtId="0" fontId="26" fillId="0" borderId="0" xfId="65" applyFont="1" applyBorder="1" applyAlignment="1" applyProtection="1">
      <alignment horizontal="center" vertical="center" wrapText="1"/>
      <protection locked="0"/>
    </xf>
    <xf numFmtId="0" fontId="26" fillId="0" borderId="36" xfId="65" applyFont="1" applyBorder="1" applyAlignment="1" applyProtection="1">
      <alignment horizontal="center" vertical="center" wrapText="1"/>
      <protection locked="0"/>
    </xf>
    <xf numFmtId="0" fontId="38" fillId="0" borderId="51" xfId="65" applyFont="1" applyBorder="1" applyAlignment="1" applyProtection="1">
      <alignment horizontal="center" vertical="center" wrapText="1"/>
      <protection locked="0"/>
    </xf>
    <xf numFmtId="0" fontId="38" fillId="0" borderId="53" xfId="65" applyFont="1" applyBorder="1" applyAlignment="1" applyProtection="1">
      <alignment horizontal="center" vertical="center" wrapText="1"/>
      <protection locked="0"/>
    </xf>
    <xf numFmtId="0" fontId="38" fillId="0" borderId="45" xfId="65" applyFont="1" applyBorder="1" applyAlignment="1" applyProtection="1">
      <alignment horizontal="center" vertical="center" wrapText="1"/>
      <protection locked="0"/>
    </xf>
    <xf numFmtId="0" fontId="44" fillId="25" borderId="50" xfId="0" applyFont="1" applyFill="1" applyBorder="1" applyAlignment="1" applyProtection="1">
      <alignment horizontal="center" vertical="center" wrapText="1"/>
      <protection hidden="1"/>
    </xf>
    <xf numFmtId="0" fontId="44" fillId="25" borderId="53" xfId="0" applyFont="1" applyFill="1" applyBorder="1" applyAlignment="1" applyProtection="1">
      <alignment horizontal="center" vertical="center" wrapText="1"/>
      <protection hidden="1"/>
    </xf>
    <xf numFmtId="0" fontId="44" fillId="25" borderId="72" xfId="0" applyFont="1" applyFill="1" applyBorder="1" applyAlignment="1" applyProtection="1">
      <alignment horizontal="center" vertical="center" wrapText="1"/>
      <protection hidden="1"/>
    </xf>
    <xf numFmtId="0" fontId="4" fillId="17" borderId="32" xfId="65" applyFont="1" applyFill="1" applyBorder="1" applyAlignment="1" applyProtection="1">
      <alignment horizontal="center" vertical="center"/>
      <protection hidden="1"/>
    </xf>
    <xf numFmtId="49" fontId="6" fillId="17" borderId="38" xfId="65" applyNumberFormat="1" applyFont="1" applyFill="1" applyBorder="1" applyAlignment="1" applyProtection="1">
      <alignment horizontal="left" vertical="center"/>
      <protection locked="0"/>
    </xf>
    <xf numFmtId="0" fontId="13" fillId="17" borderId="28" xfId="65" applyFont="1" applyFill="1" applyBorder="1" applyAlignment="1" applyProtection="1">
      <alignment horizontal="left" vertical="center" wrapText="1"/>
      <protection hidden="1"/>
    </xf>
    <xf numFmtId="0" fontId="13" fillId="17" borderId="54" xfId="65" applyFont="1" applyFill="1" applyBorder="1" applyAlignment="1" applyProtection="1">
      <alignment horizontal="left" vertical="center" wrapText="1"/>
      <protection hidden="1"/>
    </xf>
    <xf numFmtId="166" fontId="4" fillId="17" borderId="53" xfId="65" applyNumberFormat="1" applyFont="1" applyFill="1" applyBorder="1" applyAlignment="1" applyProtection="1">
      <alignment horizontal="center" vertical="center" wrapText="1"/>
      <protection locked="0"/>
    </xf>
    <xf numFmtId="0" fontId="56" fillId="0" borderId="51" xfId="65" applyFont="1" applyFill="1" applyBorder="1" applyAlignment="1" applyProtection="1">
      <alignment horizontal="center" vertical="center" wrapText="1"/>
      <protection locked="0"/>
    </xf>
    <xf numFmtId="0" fontId="56" fillId="0" borderId="53" xfId="65" applyFont="1" applyFill="1" applyBorder="1" applyAlignment="1" applyProtection="1">
      <alignment horizontal="center" vertical="center" wrapText="1"/>
      <protection locked="0"/>
    </xf>
    <xf numFmtId="0" fontId="56" fillId="0" borderId="45" xfId="65" applyFont="1" applyFill="1" applyBorder="1" applyAlignment="1" applyProtection="1">
      <alignment horizontal="center" vertical="center" wrapText="1"/>
      <protection locked="0"/>
    </xf>
    <xf numFmtId="0" fontId="38" fillId="0" borderId="31" xfId="65" applyFont="1" applyFill="1" applyBorder="1" applyAlignment="1" applyProtection="1">
      <alignment horizontal="center" vertical="center" wrapText="1"/>
      <protection locked="0"/>
    </xf>
    <xf numFmtId="0" fontId="38" fillId="0" borderId="32" xfId="65" applyFont="1" applyFill="1" applyBorder="1" applyAlignment="1" applyProtection="1">
      <alignment horizontal="center" vertical="center" wrapText="1"/>
      <protection locked="0"/>
    </xf>
    <xf numFmtId="0" fontId="38" fillId="0" borderId="33" xfId="65" applyFont="1" applyFill="1" applyBorder="1" applyAlignment="1" applyProtection="1">
      <alignment horizontal="center" vertical="center" wrapText="1"/>
      <protection locked="0"/>
    </xf>
    <xf numFmtId="0" fontId="44" fillId="25" borderId="20" xfId="0" applyFont="1" applyFill="1" applyBorder="1" applyAlignment="1" applyProtection="1">
      <alignment horizontal="center" vertical="center" wrapText="1"/>
      <protection hidden="1"/>
    </xf>
    <xf numFmtId="0" fontId="44" fillId="25" borderId="19" xfId="0" applyFont="1" applyFill="1" applyBorder="1" applyAlignment="1" applyProtection="1">
      <alignment horizontal="center" vertical="center" wrapText="1"/>
      <protection hidden="1"/>
    </xf>
    <xf numFmtId="0" fontId="44" fillId="25" borderId="21" xfId="0" applyFont="1" applyFill="1" applyBorder="1" applyAlignment="1" applyProtection="1">
      <alignment horizontal="center" vertical="center" wrapText="1"/>
      <protection hidden="1"/>
    </xf>
    <xf numFmtId="0" fontId="17" fillId="17" borderId="59" xfId="0" applyFont="1" applyFill="1" applyBorder="1" applyAlignment="1" applyProtection="1">
      <alignment horizontal="center" vertical="center" wrapText="1"/>
      <protection hidden="1"/>
    </xf>
    <xf numFmtId="0" fontId="17" fillId="17" borderId="63" xfId="0" applyFont="1" applyFill="1" applyBorder="1" applyAlignment="1" applyProtection="1">
      <alignment horizontal="center" vertical="center" wrapText="1"/>
      <protection hidden="1"/>
    </xf>
    <xf numFmtId="0" fontId="4" fillId="17" borderId="51" xfId="65" applyFont="1" applyFill="1" applyBorder="1" applyAlignment="1" applyProtection="1">
      <alignment horizontal="center" vertical="center" wrapText="1"/>
      <protection locked="0"/>
    </xf>
    <xf numFmtId="0" fontId="4" fillId="17" borderId="53" xfId="65" applyFont="1" applyFill="1" applyBorder="1" applyAlignment="1" applyProtection="1">
      <alignment horizontal="center" vertical="center" wrapText="1"/>
      <protection locked="0"/>
    </xf>
    <xf numFmtId="49" fontId="4" fillId="17" borderId="38" xfId="65" applyNumberFormat="1" applyFont="1" applyFill="1" applyBorder="1" applyAlignment="1" applyProtection="1">
      <alignment horizontal="center" vertical="center" wrapText="1"/>
      <protection locked="0"/>
    </xf>
    <xf numFmtId="0" fontId="13" fillId="17" borderId="32" xfId="65" applyFont="1" applyFill="1" applyBorder="1" applyAlignment="1" applyProtection="1">
      <alignment horizontal="center" vertical="center" wrapText="1"/>
    </xf>
    <xf numFmtId="0" fontId="13" fillId="17" borderId="38" xfId="65" applyFont="1" applyFill="1" applyBorder="1" applyAlignment="1" applyProtection="1">
      <alignment horizontal="center" vertical="center" wrapText="1"/>
    </xf>
    <xf numFmtId="49" fontId="4" fillId="17" borderId="32" xfId="65" applyNumberFormat="1" applyFont="1" applyFill="1" applyBorder="1" applyAlignment="1" applyProtection="1">
      <alignment horizontal="center" vertical="center" wrapText="1"/>
      <protection locked="0"/>
    </xf>
    <xf numFmtId="49" fontId="4" fillId="17" borderId="61" xfId="65" applyNumberFormat="1" applyFont="1" applyFill="1" applyBorder="1" applyAlignment="1" applyProtection="1">
      <alignment horizontal="center" vertical="center" wrapText="1"/>
      <protection locked="0"/>
    </xf>
    <xf numFmtId="49" fontId="4" fillId="17" borderId="62" xfId="65" applyNumberFormat="1" applyFont="1" applyFill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0" fontId="13" fillId="17" borderId="32" xfId="65" applyFont="1" applyFill="1" applyBorder="1" applyAlignment="1" applyProtection="1">
      <alignment horizontal="right" vertical="center" wrapText="1"/>
    </xf>
    <xf numFmtId="0" fontId="13" fillId="17" borderId="38" xfId="65" applyFont="1" applyFill="1" applyBorder="1" applyAlignment="1" applyProtection="1">
      <alignment horizontal="right" vertical="center" wrapText="1"/>
    </xf>
    <xf numFmtId="0" fontId="13" fillId="17" borderId="0" xfId="0" applyFont="1" applyFill="1" applyAlignment="1" applyProtection="1">
      <alignment horizontal="center"/>
      <protection hidden="1"/>
    </xf>
    <xf numFmtId="0" fontId="26" fillId="17" borderId="0" xfId="0" applyFont="1" applyFill="1" applyAlignment="1" applyProtection="1">
      <alignment horizontal="left"/>
      <protection hidden="1"/>
    </xf>
    <xf numFmtId="0" fontId="26" fillId="17" borderId="0" xfId="0" applyFont="1" applyFill="1" applyAlignment="1" applyProtection="1">
      <alignment horizontal="right"/>
      <protection hidden="1"/>
    </xf>
    <xf numFmtId="0" fontId="21" fillId="17" borderId="53" xfId="0" applyFont="1" applyFill="1" applyBorder="1" applyAlignment="1" applyProtection="1">
      <alignment horizontal="center" vertical="top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38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17" borderId="31" xfId="0" applyFont="1" applyFill="1" applyBorder="1" applyAlignment="1" applyProtection="1">
      <alignment horizontal="center" vertical="center" wrapText="1"/>
      <protection hidden="1"/>
    </xf>
    <xf numFmtId="0" fontId="5" fillId="17" borderId="32" xfId="0" applyFont="1" applyFill="1" applyBorder="1" applyAlignment="1" applyProtection="1">
      <alignment horizontal="center" vertical="center" wrapText="1"/>
      <protection hidden="1"/>
    </xf>
    <xf numFmtId="0" fontId="5" fillId="17" borderId="33" xfId="0" applyFont="1" applyFill="1" applyBorder="1" applyAlignment="1" applyProtection="1">
      <alignment horizontal="center" vertical="center" wrapText="1"/>
      <protection hidden="1"/>
    </xf>
    <xf numFmtId="0" fontId="5" fillId="17" borderId="37" xfId="0" applyFont="1" applyFill="1" applyBorder="1" applyAlignment="1" applyProtection="1">
      <alignment horizontal="center" vertical="center" wrapText="1"/>
      <protection hidden="1"/>
    </xf>
    <xf numFmtId="0" fontId="5" fillId="17" borderId="38" xfId="0" applyFont="1" applyFill="1" applyBorder="1" applyAlignment="1" applyProtection="1">
      <alignment horizontal="center" vertical="center" wrapText="1"/>
      <protection hidden="1"/>
    </xf>
    <xf numFmtId="0" fontId="5" fillId="17" borderId="39" xfId="0" applyFont="1" applyFill="1" applyBorder="1" applyAlignment="1" applyProtection="1">
      <alignment horizontal="center" vertical="center" wrapText="1"/>
      <protection hidden="1"/>
    </xf>
    <xf numFmtId="0" fontId="21" fillId="17" borderId="32" xfId="0" applyFont="1" applyFill="1" applyBorder="1" applyAlignment="1" applyProtection="1">
      <alignment horizontal="center" vertical="top"/>
      <protection hidden="1"/>
    </xf>
    <xf numFmtId="0" fontId="37" fillId="17" borderId="0" xfId="0" quotePrefix="1" applyFont="1" applyFill="1" applyBorder="1" applyAlignment="1" applyProtection="1">
      <alignment horizontal="center" vertical="top" wrapText="1"/>
      <protection hidden="1"/>
    </xf>
    <xf numFmtId="0" fontId="21" fillId="17" borderId="0" xfId="0" applyFont="1" applyFill="1" applyBorder="1" applyAlignment="1" applyProtection="1">
      <alignment horizontal="center"/>
      <protection hidden="1"/>
    </xf>
    <xf numFmtId="0" fontId="37" fillId="17" borderId="0" xfId="0" applyFont="1" applyFill="1" applyBorder="1" applyAlignment="1" applyProtection="1">
      <alignment horizontal="center"/>
      <protection hidden="1"/>
    </xf>
    <xf numFmtId="0" fontId="61" fillId="17" borderId="60" xfId="0" applyFont="1" applyFill="1" applyBorder="1" applyAlignment="1" applyProtection="1">
      <alignment horizontal="center" vertical="center" wrapText="1"/>
      <protection hidden="1"/>
    </xf>
    <xf numFmtId="0" fontId="25" fillId="17" borderId="13" xfId="0" applyFont="1" applyFill="1" applyBorder="1" applyAlignment="1" applyProtection="1">
      <alignment horizontal="center"/>
      <protection hidden="1"/>
    </xf>
    <xf numFmtId="164" fontId="13" fillId="17" borderId="38" xfId="0" applyNumberFormat="1" applyFont="1" applyFill="1" applyBorder="1" applyAlignment="1" applyProtection="1">
      <alignment horizontal="center" vertical="center"/>
      <protection hidden="1"/>
    </xf>
    <xf numFmtId="0" fontId="15" fillId="17" borderId="51" xfId="65" applyFont="1" applyFill="1" applyBorder="1" applyAlignment="1" applyProtection="1">
      <alignment horizontal="center" vertical="center"/>
      <protection locked="0"/>
    </xf>
    <xf numFmtId="0" fontId="15" fillId="17" borderId="53" xfId="65" applyFont="1" applyFill="1" applyBorder="1" applyAlignment="1" applyProtection="1">
      <alignment horizontal="center" vertical="center"/>
      <protection locked="0"/>
    </xf>
    <xf numFmtId="0" fontId="15" fillId="17" borderId="72" xfId="65" applyFont="1" applyFill="1" applyBorder="1" applyAlignment="1" applyProtection="1">
      <alignment horizontal="center" vertical="center"/>
      <protection locked="0"/>
    </xf>
    <xf numFmtId="0" fontId="0" fillId="0" borderId="51" xfId="0" applyNumberFormat="1" applyBorder="1" applyAlignment="1" applyProtection="1">
      <alignment horizontal="center" vertical="center" wrapText="1"/>
      <protection hidden="1"/>
    </xf>
    <xf numFmtId="0" fontId="0" fillId="0" borderId="53" xfId="0" applyNumberFormat="1" applyBorder="1" applyProtection="1">
      <alignment horizontal="center" vertical="center" wrapText="1"/>
      <protection hidden="1"/>
    </xf>
    <xf numFmtId="164" fontId="13" fillId="17" borderId="0" xfId="0" applyNumberFormat="1" applyFont="1" applyFill="1" applyBorder="1" applyAlignment="1" applyProtection="1">
      <alignment horizontal="center" vertical="center"/>
      <protection hidden="1"/>
    </xf>
    <xf numFmtId="49" fontId="4" fillId="17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17" borderId="60" xfId="0" applyNumberFormat="1" applyFont="1" applyFill="1" applyBorder="1" applyAlignment="1" applyProtection="1">
      <alignment horizontal="center" vertical="center" wrapText="1"/>
      <protection locked="0"/>
    </xf>
    <xf numFmtId="0" fontId="13" fillId="17" borderId="18" xfId="0" applyFont="1" applyFill="1" applyBorder="1" applyAlignment="1" applyProtection="1">
      <alignment horizontal="center" vertical="center" wrapText="1"/>
      <protection hidden="1"/>
    </xf>
    <xf numFmtId="0" fontId="4" fillId="0" borderId="60" xfId="0" applyFont="1" applyFill="1" applyBorder="1" applyAlignment="1" applyProtection="1">
      <alignment horizontal="center" vertical="center" wrapText="1"/>
      <protection hidden="1"/>
    </xf>
    <xf numFmtId="0" fontId="4" fillId="0" borderId="87" xfId="0" applyFont="1" applyFill="1" applyBorder="1" applyAlignment="1" applyProtection="1">
      <alignment horizontal="center" vertical="center" wrapText="1"/>
      <protection hidden="1"/>
    </xf>
    <xf numFmtId="0" fontId="34" fillId="17" borderId="14" xfId="0" applyFont="1" applyFill="1" applyBorder="1" applyAlignment="1" applyProtection="1">
      <alignment horizontal="center" vertical="center" wrapText="1"/>
      <protection hidden="1"/>
    </xf>
    <xf numFmtId="0" fontId="34" fillId="17" borderId="0" xfId="0" applyFont="1" applyFill="1" applyBorder="1" applyAlignment="1" applyProtection="1">
      <alignment horizontal="center" vertical="center" wrapText="1"/>
      <protection hidden="1"/>
    </xf>
    <xf numFmtId="0" fontId="34" fillId="17" borderId="30" xfId="0" applyFont="1" applyFill="1" applyBorder="1" applyAlignment="1" applyProtection="1">
      <alignment horizontal="center" vertical="center" wrapText="1"/>
      <protection hidden="1"/>
    </xf>
    <xf numFmtId="0" fontId="34" fillId="17" borderId="18" xfId="0" applyFont="1" applyFill="1" applyBorder="1" applyAlignment="1" applyProtection="1">
      <alignment horizontal="center" vertical="center" wrapText="1"/>
      <protection hidden="1"/>
    </xf>
    <xf numFmtId="1" fontId="30" fillId="17" borderId="53" xfId="0" applyNumberFormat="1" applyFont="1" applyFill="1" applyBorder="1" applyAlignment="1" applyProtection="1">
      <alignment horizontal="left" vertical="center"/>
      <protection hidden="1"/>
    </xf>
    <xf numFmtId="1" fontId="30" fillId="17" borderId="45" xfId="0" applyNumberFormat="1" applyFont="1" applyFill="1" applyBorder="1" applyAlignment="1" applyProtection="1">
      <alignment horizontal="left" vertical="center"/>
      <protection hidden="1"/>
    </xf>
    <xf numFmtId="0" fontId="0" fillId="0" borderId="44" xfId="0" applyNumberFormat="1" applyBorder="1" applyAlignment="1" applyProtection="1">
      <alignment horizontal="center" vertical="center" wrapText="1"/>
      <protection hidden="1"/>
    </xf>
    <xf numFmtId="0" fontId="0" fillId="0" borderId="59" xfId="0" applyNumberForma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33" fillId="17" borderId="38" xfId="48" applyNumberFormat="1" applyFont="1" applyFill="1" applyBorder="1" applyAlignment="1" applyProtection="1">
      <alignment horizontal="center" vertical="center" wrapText="1"/>
      <protection locked="0"/>
    </xf>
    <xf numFmtId="0" fontId="11" fillId="19" borderId="20" xfId="0" applyFont="1" applyFill="1" applyBorder="1" applyAlignment="1">
      <alignment horizontal="left" vertical="center" wrapText="1"/>
    </xf>
    <xf numFmtId="0" fontId="11" fillId="19" borderId="19" xfId="0" applyFont="1" applyFill="1" applyBorder="1" applyAlignment="1">
      <alignment horizontal="left" vertical="center" wrapText="1"/>
    </xf>
    <xf numFmtId="0" fontId="11" fillId="19" borderId="21" xfId="0" applyFont="1" applyFill="1" applyBorder="1" applyAlignment="1">
      <alignment horizontal="left" vertical="center" wrapText="1"/>
    </xf>
    <xf numFmtId="0" fontId="47" fillId="26" borderId="20" xfId="0" applyFont="1" applyFill="1" applyBorder="1" applyAlignment="1" applyProtection="1">
      <alignment horizontal="center" vertical="center"/>
      <protection hidden="1"/>
    </xf>
    <xf numFmtId="0" fontId="47" fillId="26" borderId="19" xfId="0" applyFont="1" applyFill="1" applyBorder="1" applyAlignment="1" applyProtection="1">
      <alignment horizontal="center" vertical="center"/>
      <protection hidden="1"/>
    </xf>
    <xf numFmtId="0" fontId="47" fillId="26" borderId="64" xfId="0" applyFont="1" applyFill="1" applyBorder="1" applyAlignment="1" applyProtection="1">
      <alignment horizontal="center" vertical="center"/>
      <protection hidden="1"/>
    </xf>
    <xf numFmtId="0" fontId="42" fillId="17" borderId="57" xfId="0" applyFont="1" applyFill="1" applyBorder="1" applyAlignment="1" applyProtection="1">
      <alignment horizontal="center" vertical="center" wrapText="1"/>
      <protection locked="0"/>
    </xf>
    <xf numFmtId="0" fontId="42" fillId="17" borderId="59" xfId="0" applyFont="1" applyFill="1" applyBorder="1" applyAlignment="1" applyProtection="1">
      <alignment horizontal="center" vertical="center" wrapText="1"/>
      <protection locked="0"/>
    </xf>
    <xf numFmtId="0" fontId="42" fillId="17" borderId="43" xfId="0" applyFont="1" applyFill="1" applyBorder="1" applyAlignment="1" applyProtection="1">
      <alignment horizontal="center" vertical="center" wrapText="1"/>
      <protection locked="0"/>
    </xf>
    <xf numFmtId="0" fontId="42" fillId="17" borderId="88" xfId="0" applyFont="1" applyFill="1" applyBorder="1" applyAlignment="1" applyProtection="1">
      <alignment horizontal="center" vertical="center" wrapText="1"/>
      <protection locked="0"/>
    </xf>
    <xf numFmtId="0" fontId="42" fillId="17" borderId="60" xfId="0" applyFont="1" applyFill="1" applyBorder="1" applyAlignment="1" applyProtection="1">
      <alignment horizontal="center" vertical="center" wrapText="1"/>
      <protection locked="0"/>
    </xf>
    <xf numFmtId="0" fontId="42" fillId="17" borderId="46" xfId="0" applyFont="1" applyFill="1" applyBorder="1" applyAlignment="1" applyProtection="1">
      <alignment horizontal="center" vertical="center" wrapText="1"/>
      <protection locked="0"/>
    </xf>
    <xf numFmtId="0" fontId="47" fillId="26" borderId="15" xfId="0" applyFont="1" applyFill="1" applyBorder="1" applyAlignment="1" applyProtection="1">
      <alignment horizontal="center" vertical="center"/>
      <protection hidden="1"/>
    </xf>
    <xf numFmtId="0" fontId="47" fillId="26" borderId="13" xfId="0" applyFont="1" applyFill="1" applyBorder="1" applyAlignment="1" applyProtection="1">
      <alignment horizontal="center" vertical="center"/>
      <protection hidden="1"/>
    </xf>
    <xf numFmtId="0" fontId="47" fillId="26" borderId="89" xfId="0" applyFont="1" applyFill="1" applyBorder="1" applyAlignment="1" applyProtection="1">
      <alignment horizontal="center" vertical="center"/>
      <protection hidden="1"/>
    </xf>
    <xf numFmtId="0" fontId="51" fillId="23" borderId="15" xfId="0" quotePrefix="1" applyFont="1" applyFill="1" applyBorder="1" applyAlignment="1">
      <alignment horizontal="center" vertical="center" shrinkToFit="1"/>
    </xf>
    <xf numFmtId="0" fontId="51" fillId="23" borderId="13" xfId="0" applyFont="1" applyFill="1" applyBorder="1" applyAlignment="1">
      <alignment horizontal="center" vertical="center" shrinkToFit="1"/>
    </xf>
    <xf numFmtId="0" fontId="51" fillId="23" borderId="12" xfId="0" applyFont="1" applyFill="1" applyBorder="1" applyAlignment="1">
      <alignment horizontal="center" vertical="center" shrinkToFit="1"/>
    </xf>
    <xf numFmtId="0" fontId="51" fillId="23" borderId="30" xfId="0" applyFont="1" applyFill="1" applyBorder="1" applyAlignment="1">
      <alignment horizontal="center" vertical="center" shrinkToFit="1"/>
    </xf>
    <xf numFmtId="0" fontId="51" fillId="23" borderId="18" xfId="0" applyFont="1" applyFill="1" applyBorder="1" applyAlignment="1">
      <alignment horizontal="center" vertical="center" shrinkToFit="1"/>
    </xf>
    <xf numFmtId="0" fontId="51" fillId="23" borderId="29" xfId="0" applyFont="1" applyFill="1" applyBorder="1" applyAlignment="1">
      <alignment horizontal="center" vertical="center" shrinkToFit="1"/>
    </xf>
    <xf numFmtId="0" fontId="0" fillId="17" borderId="0" xfId="0" applyFill="1" applyBorder="1" applyAlignment="1">
      <alignment horizontal="center" vertical="center" wrapText="1"/>
    </xf>
    <xf numFmtId="0" fontId="47" fillId="22" borderId="20" xfId="0" applyFont="1" applyFill="1" applyBorder="1" applyAlignment="1" applyProtection="1">
      <alignment horizontal="center" vertical="center"/>
      <protection hidden="1"/>
    </xf>
    <xf numFmtId="0" fontId="47" fillId="22" borderId="19" xfId="0" applyFont="1" applyFill="1" applyBorder="1" applyAlignment="1" applyProtection="1">
      <alignment horizontal="center" vertical="center"/>
      <protection hidden="1"/>
    </xf>
    <xf numFmtId="0" fontId="47" fillId="22" borderId="64" xfId="0" applyFont="1" applyFill="1" applyBorder="1" applyAlignment="1" applyProtection="1">
      <alignment horizontal="center" vertical="center"/>
      <protection hidden="1"/>
    </xf>
    <xf numFmtId="1" fontId="18" fillId="19" borderId="20" xfId="0" applyNumberFormat="1" applyFont="1" applyFill="1" applyBorder="1" applyAlignment="1" applyProtection="1">
      <alignment horizontal="left" vertical="center"/>
    </xf>
    <xf numFmtId="1" fontId="18" fillId="19" borderId="19" xfId="0" applyNumberFormat="1" applyFont="1" applyFill="1" applyBorder="1" applyAlignment="1" applyProtection="1">
      <alignment horizontal="left" vertical="center"/>
    </xf>
    <xf numFmtId="1" fontId="18" fillId="19" borderId="21" xfId="0" applyNumberFormat="1" applyFont="1" applyFill="1" applyBorder="1" applyAlignment="1" applyProtection="1">
      <alignment horizontal="left" vertical="center"/>
    </xf>
    <xf numFmtId="0" fontId="13" fillId="17" borderId="0" xfId="0" applyFont="1" applyFill="1" applyBorder="1" applyAlignment="1">
      <alignment horizontal="center"/>
    </xf>
    <xf numFmtId="8" fontId="26" fillId="17" borderId="18" xfId="0" applyNumberFormat="1" applyFont="1" applyFill="1" applyBorder="1" applyAlignment="1" applyProtection="1">
      <alignment horizontal="right" vertical="center"/>
    </xf>
    <xf numFmtId="8" fontId="37" fillId="17" borderId="13" xfId="0" quotePrefix="1" applyNumberFormat="1" applyFont="1" applyFill="1" applyBorder="1" applyAlignment="1" applyProtection="1">
      <alignment horizontal="right" vertical="center"/>
      <protection hidden="1"/>
    </xf>
  </cellXfs>
  <cellStyles count="7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bo Box" xfId="28" xr:uid="{00000000-0005-0000-0000-00001B000000}"/>
    <cellStyle name="Combo Box 2" xfId="29" xr:uid="{00000000-0005-0000-0000-00001C000000}"/>
    <cellStyle name="Combo Box_APS_Prescriptive_FEB 2012 UNLOCKED v2.33" xfId="30" xr:uid="{00000000-0005-0000-0000-00001D000000}"/>
    <cellStyle name="Comma 2" xfId="31" xr:uid="{00000000-0005-0000-0000-00001F000000}"/>
    <cellStyle name="Comma0" xfId="32" xr:uid="{00000000-0005-0000-0000-000020000000}"/>
    <cellStyle name="Comma0 2" xfId="33" xr:uid="{00000000-0005-0000-0000-000021000000}"/>
    <cellStyle name="Currency 2" xfId="34" xr:uid="{00000000-0005-0000-0000-000023000000}"/>
    <cellStyle name="Currency 3" xfId="35" xr:uid="{00000000-0005-0000-0000-000024000000}"/>
    <cellStyle name="Currency0" xfId="36" xr:uid="{00000000-0005-0000-0000-000025000000}"/>
    <cellStyle name="Currency0 2" xfId="37" xr:uid="{00000000-0005-0000-0000-000026000000}"/>
    <cellStyle name="Date" xfId="38" xr:uid="{00000000-0005-0000-0000-000027000000}"/>
    <cellStyle name="Date 2" xfId="39" xr:uid="{00000000-0005-0000-0000-000028000000}"/>
    <cellStyle name="Explanatory Text 2" xfId="40" xr:uid="{00000000-0005-0000-0000-000029000000}"/>
    <cellStyle name="Fixed" xfId="41" xr:uid="{00000000-0005-0000-0000-00002A000000}"/>
    <cellStyle name="Fixed 2" xfId="42" xr:uid="{00000000-0005-0000-0000-00002B000000}"/>
    <cellStyle name="Good 2" xfId="43" xr:uid="{00000000-0005-0000-0000-00002C000000}"/>
    <cellStyle name="Heading 1 2" xfId="44" xr:uid="{00000000-0005-0000-0000-00002D000000}"/>
    <cellStyle name="Heading 2 2" xfId="45" xr:uid="{00000000-0005-0000-0000-00002E000000}"/>
    <cellStyle name="Heading 3 2" xfId="46" xr:uid="{00000000-0005-0000-0000-00002F000000}"/>
    <cellStyle name="Heading 4 2" xfId="47" xr:uid="{00000000-0005-0000-0000-000030000000}"/>
    <cellStyle name="Hyperlink" xfId="48" builtinId="8"/>
    <cellStyle name="Input 2" xfId="49" xr:uid="{00000000-0005-0000-0000-000032000000}"/>
    <cellStyle name="Linked Cell 2" xfId="50" xr:uid="{00000000-0005-0000-0000-000033000000}"/>
    <cellStyle name="Neutral 2" xfId="51" xr:uid="{00000000-0005-0000-0000-000034000000}"/>
    <cellStyle name="Normal" xfId="0" builtinId="0"/>
    <cellStyle name="Normal 2" xfId="52" xr:uid="{00000000-0005-0000-0000-000036000000}"/>
    <cellStyle name="Normal 2 2" xfId="53" xr:uid="{00000000-0005-0000-0000-000037000000}"/>
    <cellStyle name="Normal 2 2 2" xfId="54" xr:uid="{00000000-0005-0000-0000-000038000000}"/>
    <cellStyle name="Normal 2 3" xfId="55" xr:uid="{00000000-0005-0000-0000-000039000000}"/>
    <cellStyle name="Normal 2_Application Form" xfId="56" xr:uid="{00000000-0005-0000-0000-00003A000000}"/>
    <cellStyle name="Normal 3" xfId="57" xr:uid="{00000000-0005-0000-0000-00003B000000}"/>
    <cellStyle name="Normal 3 2" xfId="58" xr:uid="{00000000-0005-0000-0000-00003C000000}"/>
    <cellStyle name="Normal 3_Worksheet 1a)" xfId="59" xr:uid="{00000000-0005-0000-0000-00003D000000}"/>
    <cellStyle name="Normal 4" xfId="60" xr:uid="{00000000-0005-0000-0000-00003E000000}"/>
    <cellStyle name="Normal 5" xfId="61" xr:uid="{00000000-0005-0000-0000-00003F000000}"/>
    <cellStyle name="Normal 6" xfId="62" xr:uid="{00000000-0005-0000-0000-000040000000}"/>
    <cellStyle name="Normal 7" xfId="63" xr:uid="{00000000-0005-0000-0000-000041000000}"/>
    <cellStyle name="Normal_APS Prescriptive Measures Application 3 km" xfId="64" xr:uid="{00000000-0005-0000-0000-000042000000}"/>
    <cellStyle name="Normal_APS_Prescriptive_FEB 2012 UNLOCKED v2.33" xfId="65" xr:uid="{00000000-0005-0000-0000-000043000000}"/>
    <cellStyle name="Normal_APS_Prescriptive_FEB 2012 UNLOCKED v2.33 2" xfId="66" xr:uid="{00000000-0005-0000-0000-000044000000}"/>
    <cellStyle name="Note 2" xfId="67" xr:uid="{00000000-0005-0000-0000-000045000000}"/>
    <cellStyle name="Output 2" xfId="68" xr:uid="{00000000-0005-0000-0000-000046000000}"/>
    <cellStyle name="Percent" xfId="69" builtinId="5"/>
    <cellStyle name="Percent 2" xfId="70" xr:uid="{00000000-0005-0000-0000-000048000000}"/>
    <cellStyle name="Percent 3" xfId="71" xr:uid="{00000000-0005-0000-0000-000049000000}"/>
    <cellStyle name="Percent 4" xfId="72" xr:uid="{00000000-0005-0000-0000-00004A000000}"/>
    <cellStyle name="Title 2" xfId="73" xr:uid="{00000000-0005-0000-0000-00004B000000}"/>
    <cellStyle name="Total 2" xfId="74" xr:uid="{00000000-0005-0000-0000-00004C000000}"/>
    <cellStyle name="Total 3" xfId="75" xr:uid="{00000000-0005-0000-0000-00004D000000}"/>
    <cellStyle name="Warning Text 2" xfId="76" xr:uid="{00000000-0005-0000-0000-00004E000000}"/>
  </cellStyles>
  <dxfs count="2">
    <dxf>
      <font>
        <b/>
        <i val="0"/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7DB1"/>
      <rgbColor rgb="0033CCCC"/>
      <rgbColor rgb="0099CC00"/>
      <rgbColor rgb="00FFCC00"/>
      <rgbColor rgb="00FF9900"/>
      <rgbColor rgb="00F390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hyperlink" Target="#a_3"/><Relationship Id="rId7" Type="http://schemas.openxmlformats.org/officeDocument/2006/relationships/image" Target="../media/image1.png"/><Relationship Id="rId2" Type="http://schemas.openxmlformats.org/officeDocument/2006/relationships/hyperlink" Target="#a_2"/><Relationship Id="rId1" Type="http://schemas.openxmlformats.org/officeDocument/2006/relationships/hyperlink" Target="#'Application Form'!A1"/><Relationship Id="rId6" Type="http://schemas.openxmlformats.org/officeDocument/2006/relationships/hyperlink" Target="#h_2"/><Relationship Id="rId5" Type="http://schemas.openxmlformats.org/officeDocument/2006/relationships/hyperlink" Target="#h_1"/><Relationship Id="rId4" Type="http://schemas.openxmlformats.org/officeDocument/2006/relationships/hyperlink" Target="#a_5"/><Relationship Id="rId9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hyperlink" Target="#Cover!A1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1</xdr:col>
      <xdr:colOff>2488617</xdr:colOff>
      <xdr:row>9</xdr:row>
      <xdr:rowOff>4082</xdr:rowOff>
    </xdr:to>
    <xdr:sp macro="" textlink="">
      <xdr:nvSpPr>
        <xdr:cNvPr id="2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1470" y="2103120"/>
          <a:ext cx="2367836" cy="215537"/>
        </a:xfrm>
        <a:prstGeom prst="rect">
          <a:avLst/>
        </a:prstGeom>
        <a:solidFill>
          <a:srgbClr val="D9D9D9"/>
        </a:solidFill>
        <a:ln w="9525" cap="sq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alibri"/>
            </a:rPr>
            <a:t>Applicant Information</a:t>
          </a:r>
        </a:p>
      </xdr:txBody>
    </xdr:sp>
    <xdr:clientData/>
  </xdr:twoCellAnchor>
  <xdr:twoCellAnchor>
    <xdr:from>
      <xdr:col>1</xdr:col>
      <xdr:colOff>7620</xdr:colOff>
      <xdr:row>10</xdr:row>
      <xdr:rowOff>7620</xdr:rowOff>
    </xdr:from>
    <xdr:to>
      <xdr:col>2</xdr:col>
      <xdr:colOff>3966</xdr:colOff>
      <xdr:row>11</xdr:row>
      <xdr:rowOff>0</xdr:rowOff>
    </xdr:to>
    <xdr:sp macro="" textlink="">
      <xdr:nvSpPr>
        <xdr:cNvPr id="3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1470" y="2398395"/>
          <a:ext cx="2377584" cy="211455"/>
        </a:xfrm>
        <a:prstGeom prst="rect">
          <a:avLst/>
        </a:prstGeom>
        <a:solidFill>
          <a:srgbClr val="D9D9D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alibri"/>
            </a:rPr>
            <a:t>3rd Party Payment</a:t>
          </a:r>
        </a:p>
      </xdr:txBody>
    </xdr:sp>
    <xdr:clientData/>
  </xdr:twoCellAnchor>
  <xdr:twoCellAnchor>
    <xdr:from>
      <xdr:col>1</xdr:col>
      <xdr:colOff>7620</xdr:colOff>
      <xdr:row>12</xdr:row>
      <xdr:rowOff>7620</xdr:rowOff>
    </xdr:from>
    <xdr:to>
      <xdr:col>2</xdr:col>
      <xdr:colOff>3966</xdr:colOff>
      <xdr:row>13</xdr:row>
      <xdr:rowOff>0</xdr:rowOff>
    </xdr:to>
    <xdr:sp macro="" textlink="">
      <xdr:nvSpPr>
        <xdr:cNvPr id="4" name="TextBox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1470" y="2693670"/>
          <a:ext cx="2377584" cy="211455"/>
        </a:xfrm>
        <a:prstGeom prst="rect">
          <a:avLst/>
        </a:prstGeom>
        <a:solidFill>
          <a:srgbClr val="D9D9D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alibri"/>
            </a:rPr>
            <a:t>Terms &amp; Conditions</a:t>
          </a:r>
        </a:p>
      </xdr:txBody>
    </xdr:sp>
    <xdr:clientData/>
  </xdr:twoCellAnchor>
  <xdr:twoCellAnchor>
    <xdr:from>
      <xdr:col>1</xdr:col>
      <xdr:colOff>7620</xdr:colOff>
      <xdr:row>14</xdr:row>
      <xdr:rowOff>7620</xdr:rowOff>
    </xdr:from>
    <xdr:to>
      <xdr:col>1</xdr:col>
      <xdr:colOff>2488617</xdr:colOff>
      <xdr:row>15</xdr:row>
      <xdr:rowOff>4082</xdr:rowOff>
    </xdr:to>
    <xdr:sp macro="" textlink="">
      <xdr:nvSpPr>
        <xdr:cNvPr id="5" name="TextBox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31470" y="2988945"/>
          <a:ext cx="2367836" cy="215537"/>
        </a:xfrm>
        <a:prstGeom prst="rect">
          <a:avLst/>
        </a:prstGeom>
        <a:solidFill>
          <a:srgbClr val="D9D9D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alibri"/>
            </a:rPr>
            <a:t>Customer Check List</a:t>
          </a:r>
        </a:p>
      </xdr:txBody>
    </xdr:sp>
    <xdr:clientData/>
  </xdr:twoCellAnchor>
  <xdr:twoCellAnchor>
    <xdr:from>
      <xdr:col>1</xdr:col>
      <xdr:colOff>0</xdr:colOff>
      <xdr:row>18</xdr:row>
      <xdr:rowOff>7620</xdr:rowOff>
    </xdr:from>
    <xdr:to>
      <xdr:col>2</xdr:col>
      <xdr:colOff>1293</xdr:colOff>
      <xdr:row>19</xdr:row>
      <xdr:rowOff>0</xdr:rowOff>
    </xdr:to>
    <xdr:sp macro="" textlink="">
      <xdr:nvSpPr>
        <xdr:cNvPr id="6" name="Text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36550" y="3595370"/>
          <a:ext cx="2484143" cy="214630"/>
        </a:xfrm>
        <a:prstGeom prst="rect">
          <a:avLst/>
        </a:prstGeom>
        <a:solidFill>
          <a:srgbClr val="D9D9D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</a:rPr>
            <a:t>Electrification Worksheet</a:t>
          </a:r>
        </a:p>
      </xdr:txBody>
    </xdr:sp>
    <xdr:clientData/>
  </xdr:twoCellAnchor>
  <xdr:twoCellAnchor>
    <xdr:from>
      <xdr:col>1</xdr:col>
      <xdr:colOff>7620</xdr:colOff>
      <xdr:row>20</xdr:row>
      <xdr:rowOff>10795</xdr:rowOff>
    </xdr:from>
    <xdr:to>
      <xdr:col>1</xdr:col>
      <xdr:colOff>2482267</xdr:colOff>
      <xdr:row>21</xdr:row>
      <xdr:rowOff>7257</xdr:rowOff>
    </xdr:to>
    <xdr:sp macro="" textlink="">
      <xdr:nvSpPr>
        <xdr:cNvPr id="7" name="Text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44170" y="3896995"/>
          <a:ext cx="2474647" cy="218712"/>
        </a:xfrm>
        <a:prstGeom prst="rect">
          <a:avLst/>
        </a:prstGeom>
        <a:solidFill>
          <a:srgbClr val="D9D9D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</a:rPr>
            <a:t>Electrification Specifications</a:t>
          </a:r>
        </a:p>
      </xdr:txBody>
    </xdr:sp>
    <xdr:clientData/>
  </xdr:twoCellAnchor>
  <xdr:twoCellAnchor editAs="oneCell">
    <xdr:from>
      <xdr:col>2</xdr:col>
      <xdr:colOff>328295</xdr:colOff>
      <xdr:row>41</xdr:row>
      <xdr:rowOff>38100</xdr:rowOff>
    </xdr:from>
    <xdr:to>
      <xdr:col>7</xdr:col>
      <xdr:colOff>377826</xdr:colOff>
      <xdr:row>51</xdr:row>
      <xdr:rowOff>15240</xdr:rowOff>
    </xdr:to>
    <xdr:sp macro="" textlink="">
      <xdr:nvSpPr>
        <xdr:cNvPr id="24" name="TextBox 2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38475" y="7077075"/>
          <a:ext cx="3897631" cy="14535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APS Solutions for Business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2020 N. Central Ave, Suite 900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Phoenix, AZ 85004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Tel: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866 277 5605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Fax: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866 277 5604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email: aps.solutionsforbusiness@dnv.com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All official program updates will be posted online at www.aps.com/businessrebates. </a:t>
          </a:r>
        </a:p>
      </xdr:txBody>
    </xdr:sp>
    <xdr:clientData/>
  </xdr:twoCellAnchor>
  <xdr:twoCellAnchor editAs="oneCell">
    <xdr:from>
      <xdr:col>3</xdr:col>
      <xdr:colOff>95250</xdr:colOff>
      <xdr:row>53</xdr:row>
      <xdr:rowOff>28575</xdr:rowOff>
    </xdr:from>
    <xdr:to>
      <xdr:col>6</xdr:col>
      <xdr:colOff>781050</xdr:colOff>
      <xdr:row>56</xdr:row>
      <xdr:rowOff>66675</xdr:rowOff>
    </xdr:to>
    <xdr:pic>
      <xdr:nvPicPr>
        <xdr:cNvPr id="551083" name="Picture 57" descr="S4Bcolor">
          <a:extLst>
            <a:ext uri="{FF2B5EF4-FFF2-40B4-BE49-F238E27FC236}">
              <a16:creationId xmlns:a16="http://schemas.microsoft.com/office/drawing/2014/main" id="{00000000-0008-0000-0000-0000AB68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8839200"/>
          <a:ext cx="2352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1533525</xdr:colOff>
      <xdr:row>50</xdr:row>
      <xdr:rowOff>200025</xdr:rowOff>
    </xdr:from>
    <xdr:to>
      <xdr:col>7</xdr:col>
      <xdr:colOff>533400</xdr:colOff>
      <xdr:row>57</xdr:row>
      <xdr:rowOff>28575</xdr:rowOff>
    </xdr:to>
    <xdr:pic>
      <xdr:nvPicPr>
        <xdr:cNvPr id="551085" name="Picture 1">
          <a:extLst>
            <a:ext uri="{FF2B5EF4-FFF2-40B4-BE49-F238E27FC236}">
              <a16:creationId xmlns:a16="http://schemas.microsoft.com/office/drawing/2014/main" id="{00000000-0008-0000-0000-0000AD68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496300"/>
          <a:ext cx="771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50800</xdr:rowOff>
    </xdr:from>
    <xdr:to>
      <xdr:col>9</xdr:col>
      <xdr:colOff>28574</xdr:colOff>
      <xdr:row>3</xdr:row>
      <xdr:rowOff>430588</xdr:rowOff>
    </xdr:to>
    <xdr:sp macro="" textlink="">
      <xdr:nvSpPr>
        <xdr:cNvPr id="30" name="AutoShape 27" descr="Rounded Rectangle: Terms and Conditions (1 of 2)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9524" y="57150"/>
          <a:ext cx="7534275" cy="1247774"/>
        </a:xfrm>
        <a:prstGeom prst="roundRect">
          <a:avLst>
            <a:gd name="adj" fmla="val 16667"/>
          </a:avLst>
        </a:prstGeom>
        <a:gradFill flip="none" rotWithShape="1">
          <a:gsLst>
            <a:gs pos="0">
              <a:srgbClr val="00B0F0">
                <a:shade val="30000"/>
                <a:satMod val="115000"/>
                <a:lumMod val="0"/>
              </a:srgbClr>
            </a:gs>
            <a:gs pos="0">
              <a:srgbClr val="0066FF">
                <a:lumMod val="50000"/>
              </a:srgbClr>
            </a:gs>
            <a:gs pos="100000">
              <a:srgbClr val="00B0F0">
                <a:shade val="100000"/>
                <a:satMod val="115000"/>
                <a:lumMod val="95000"/>
                <a:lumOff val="5000"/>
              </a:srgbClr>
            </a:gs>
          </a:gsLst>
          <a:lin ang="10800000" scaled="1"/>
          <a:tileRect/>
        </a:gradFill>
        <a:ln w="9525" algn="ctr">
          <a:noFill/>
          <a:round/>
          <a:headEnd/>
          <a:tailEnd/>
        </a:ln>
      </xdr:spPr>
      <xdr:txBody>
        <a:bodyPr vertOverflow="clip" wrap="square" lIns="64008" tIns="59436" rIns="64008" bIns="59436" anchor="ctr" upright="1"/>
        <a:lstStyle/>
        <a:p>
          <a:pPr algn="ctr" rtl="0">
            <a:defRPr sz="1000"/>
          </a:pPr>
          <a:r>
            <a:rPr lang="en-US" sz="2400" b="0" i="0" u="none" strike="noStrike" baseline="0">
              <a:solidFill>
                <a:srgbClr val="FFFFFF"/>
              </a:solidFill>
              <a:latin typeface="Arial"/>
              <a:cs typeface="Arial"/>
            </a:rPr>
            <a:t>Rebate Application: </a:t>
          </a:r>
          <a:r>
            <a:rPr lang="en-US" sz="2400" b="1" i="0" u="none" strike="noStrike" baseline="0">
              <a:solidFill>
                <a:srgbClr val="FFFFFF"/>
              </a:solidFill>
              <a:latin typeface="Arial"/>
              <a:cs typeface="Arial"/>
            </a:rPr>
            <a:t>Electrification</a:t>
          </a:r>
          <a:endParaRPr lang="en-US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Retrofit and New Construction Projects</a:t>
          </a:r>
        </a:p>
      </xdr:txBody>
    </xdr:sp>
    <xdr:clientData/>
  </xdr:twoCellAnchor>
  <xdr:twoCellAnchor editAs="oneCell">
    <xdr:from>
      <xdr:col>2</xdr:col>
      <xdr:colOff>400050</xdr:colOff>
      <xdr:row>3</xdr:row>
      <xdr:rowOff>495300</xdr:rowOff>
    </xdr:from>
    <xdr:to>
      <xdr:col>7</xdr:col>
      <xdr:colOff>609600</xdr:colOff>
      <xdr:row>39</xdr:row>
      <xdr:rowOff>12700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358900"/>
          <a:ext cx="4210050" cy="544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759460</xdr:colOff>
      <xdr:row>44</xdr:row>
      <xdr:rowOff>38100</xdr:rowOff>
    </xdr:from>
    <xdr:to>
      <xdr:col>10</xdr:col>
      <xdr:colOff>156864</xdr:colOff>
      <xdr:row>46</xdr:row>
      <xdr:rowOff>147367</xdr:rowOff>
    </xdr:to>
    <xdr:sp macro="" textlink="">
      <xdr:nvSpPr>
        <xdr:cNvPr id="2" name="Text Box 2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19150" y="15573375"/>
          <a:ext cx="9210676" cy="39052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Please print out, sign, and return with Pre-Notification Application. For Final Applications, sign and submit </a:t>
          </a:r>
          <a:r>
            <a: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after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all equipment has been installed. </a:t>
          </a:r>
          <a:r>
            <a:rPr lang="en-US" sz="900">
              <a:latin typeface="Arial" pitchFamily="34" charset="0"/>
              <a:ea typeface="+mn-ea"/>
              <a:cs typeface="Arial" pitchFamily="34" charset="0"/>
            </a:rPr>
            <a:t>Submission of this application does not guarantee any specific payment. Rebate payments are contingent upon funding availability and continued approval of this program by the Arizona Corporation Commission. </a:t>
          </a: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8</xdr:col>
      <xdr:colOff>9525</xdr:colOff>
      <xdr:row>40</xdr:row>
      <xdr:rowOff>142875</xdr:rowOff>
    </xdr:from>
    <xdr:to>
      <xdr:col>12</xdr:col>
      <xdr:colOff>172539</xdr:colOff>
      <xdr:row>43</xdr:row>
      <xdr:rowOff>76200</xdr:rowOff>
    </xdr:to>
    <xdr:pic>
      <xdr:nvPicPr>
        <xdr:cNvPr id="544030" name="Picture 57" descr="S4Bcolor">
          <a:extLst>
            <a:ext uri="{FF2B5EF4-FFF2-40B4-BE49-F238E27FC236}">
              <a16:creationId xmlns:a16="http://schemas.microsoft.com/office/drawing/2014/main" id="{00000000-0008-0000-0100-00001E4D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4916150"/>
          <a:ext cx="2924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104775</xdr:rowOff>
        </xdr:from>
        <xdr:to>
          <xdr:col>2</xdr:col>
          <xdr:colOff>685800</xdr:colOff>
          <xdr:row>7</xdr:row>
          <xdr:rowOff>447675</xdr:rowOff>
        </xdr:to>
        <xdr:sp macro="" textlink="">
          <xdr:nvSpPr>
            <xdr:cNvPr id="319489" name="ComboBox1" hidden="1">
              <a:extLst>
                <a:ext uri="{63B3BB69-23CF-44E3-9099-C40C66FF867C}">
                  <a14:compatExt spid="_x0000_s319489"/>
                </a:ext>
                <a:ext uri="{FF2B5EF4-FFF2-40B4-BE49-F238E27FC236}">
                  <a16:creationId xmlns:a16="http://schemas.microsoft.com/office/drawing/2014/main" id="{00000000-0008-0000-0100-000001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1200150</xdr:colOff>
          <xdr:row>10</xdr:row>
          <xdr:rowOff>142875</xdr:rowOff>
        </xdr:from>
        <xdr:to>
          <xdr:col>8</xdr:col>
          <xdr:colOff>1066800</xdr:colOff>
          <xdr:row>10</xdr:row>
          <xdr:rowOff>409575</xdr:rowOff>
        </xdr:to>
        <xdr:sp macro="" textlink="">
          <xdr:nvSpPr>
            <xdr:cNvPr id="319490" name="ComboBox3" hidden="1">
              <a:extLst>
                <a:ext uri="{63B3BB69-23CF-44E3-9099-C40C66FF867C}">
                  <a14:compatExt spid="_x0000_s319490"/>
                </a:ext>
                <a:ext uri="{FF2B5EF4-FFF2-40B4-BE49-F238E27FC236}">
                  <a16:creationId xmlns:a16="http://schemas.microsoft.com/office/drawing/2014/main" id="{00000000-0008-0000-0100-000002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9</xdr:row>
          <xdr:rowOff>114300</xdr:rowOff>
        </xdr:from>
        <xdr:to>
          <xdr:col>13</xdr:col>
          <xdr:colOff>95250</xdr:colOff>
          <xdr:row>9</xdr:row>
          <xdr:rowOff>409575</xdr:rowOff>
        </xdr:to>
        <xdr:sp macro="" textlink="">
          <xdr:nvSpPr>
            <xdr:cNvPr id="319491" name="ComboBox2" hidden="1">
              <a:extLst>
                <a:ext uri="{63B3BB69-23CF-44E3-9099-C40C66FF867C}">
                  <a14:compatExt spid="_x0000_s319491"/>
                </a:ext>
                <a:ext uri="{FF2B5EF4-FFF2-40B4-BE49-F238E27FC236}">
                  <a16:creationId xmlns:a16="http://schemas.microsoft.com/office/drawing/2014/main" id="{00000000-0008-0000-0100-000003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25</xdr:row>
          <xdr:rowOff>133350</xdr:rowOff>
        </xdr:from>
        <xdr:to>
          <xdr:col>13</xdr:col>
          <xdr:colOff>28575</xdr:colOff>
          <xdr:row>25</xdr:row>
          <xdr:rowOff>409575</xdr:rowOff>
        </xdr:to>
        <xdr:sp macro="" textlink="">
          <xdr:nvSpPr>
            <xdr:cNvPr id="319492" name="ComboBox4" hidden="1">
              <a:extLst>
                <a:ext uri="{63B3BB69-23CF-44E3-9099-C40C66FF867C}">
                  <a14:compatExt spid="_x0000_s319492"/>
                </a:ext>
                <a:ext uri="{FF2B5EF4-FFF2-40B4-BE49-F238E27FC236}">
                  <a16:creationId xmlns:a16="http://schemas.microsoft.com/office/drawing/2014/main" id="{00000000-0008-0000-0100-000004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</xdr:row>
          <xdr:rowOff>95250</xdr:rowOff>
        </xdr:from>
        <xdr:to>
          <xdr:col>4</xdr:col>
          <xdr:colOff>209550</xdr:colOff>
          <xdr:row>5</xdr:row>
          <xdr:rowOff>371475</xdr:rowOff>
        </xdr:to>
        <xdr:sp macro="" textlink="">
          <xdr:nvSpPr>
            <xdr:cNvPr id="319493" name="ComboBox6" hidden="1">
              <a:extLst>
                <a:ext uri="{63B3BB69-23CF-44E3-9099-C40C66FF867C}">
                  <a14:compatExt spid="_x0000_s319493"/>
                </a:ext>
                <a:ext uri="{FF2B5EF4-FFF2-40B4-BE49-F238E27FC236}">
                  <a16:creationId xmlns:a16="http://schemas.microsoft.com/office/drawing/2014/main" id="{00000000-0008-0000-0100-000005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819150</xdr:colOff>
          <xdr:row>5</xdr:row>
          <xdr:rowOff>95250</xdr:rowOff>
        </xdr:from>
        <xdr:to>
          <xdr:col>8</xdr:col>
          <xdr:colOff>95250</xdr:colOff>
          <xdr:row>5</xdr:row>
          <xdr:rowOff>390525</xdr:rowOff>
        </xdr:to>
        <xdr:sp macro="" textlink="">
          <xdr:nvSpPr>
            <xdr:cNvPr id="319494" name="ComboBox7" hidden="1">
              <a:extLst>
                <a:ext uri="{63B3BB69-23CF-44E3-9099-C40C66FF867C}">
                  <a14:compatExt spid="_x0000_s319494"/>
                </a:ext>
                <a:ext uri="{FF2B5EF4-FFF2-40B4-BE49-F238E27FC236}">
                  <a16:creationId xmlns:a16="http://schemas.microsoft.com/office/drawing/2014/main" id="{00000000-0008-0000-0100-000006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247650</xdr:rowOff>
        </xdr:from>
        <xdr:to>
          <xdr:col>2</xdr:col>
          <xdr:colOff>628650</xdr:colOff>
          <xdr:row>27</xdr:row>
          <xdr:rowOff>552450</xdr:rowOff>
        </xdr:to>
        <xdr:sp macro="" textlink="">
          <xdr:nvSpPr>
            <xdr:cNvPr id="319495" name="ComboBox9" hidden="1">
              <a:extLst>
                <a:ext uri="{63B3BB69-23CF-44E3-9099-C40C66FF867C}">
                  <a14:compatExt spid="_x0000_s319495"/>
                </a:ext>
                <a:ext uri="{FF2B5EF4-FFF2-40B4-BE49-F238E27FC236}">
                  <a16:creationId xmlns:a16="http://schemas.microsoft.com/office/drawing/2014/main" id="{00000000-0008-0000-0100-000007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219075</xdr:rowOff>
        </xdr:from>
        <xdr:to>
          <xdr:col>6</xdr:col>
          <xdr:colOff>1200150</xdr:colOff>
          <xdr:row>27</xdr:row>
          <xdr:rowOff>552450</xdr:rowOff>
        </xdr:to>
        <xdr:sp macro="" textlink="">
          <xdr:nvSpPr>
            <xdr:cNvPr id="319496" name="ComboBox10" hidden="1">
              <a:extLst>
                <a:ext uri="{63B3BB69-23CF-44E3-9099-C40C66FF867C}">
                  <a14:compatExt spid="_x0000_s319496"/>
                </a:ext>
                <a:ext uri="{FF2B5EF4-FFF2-40B4-BE49-F238E27FC236}">
                  <a16:creationId xmlns:a16="http://schemas.microsoft.com/office/drawing/2014/main" id="{00000000-0008-0000-0100-000008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19</xdr:row>
          <xdr:rowOff>142875</xdr:rowOff>
        </xdr:from>
        <xdr:to>
          <xdr:col>10</xdr:col>
          <xdr:colOff>57150</xdr:colOff>
          <xdr:row>19</xdr:row>
          <xdr:rowOff>409575</xdr:rowOff>
        </xdr:to>
        <xdr:sp macro="" textlink="">
          <xdr:nvSpPr>
            <xdr:cNvPr id="319497" name="ComboBox12" hidden="1">
              <a:extLst>
                <a:ext uri="{63B3BB69-23CF-44E3-9099-C40C66FF867C}">
                  <a14:compatExt spid="_x0000_s319497"/>
                </a:ext>
                <a:ext uri="{FF2B5EF4-FFF2-40B4-BE49-F238E27FC236}">
                  <a16:creationId xmlns:a16="http://schemas.microsoft.com/office/drawing/2014/main" id="{00000000-0008-0000-0100-000009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30</xdr:row>
          <xdr:rowOff>171450</xdr:rowOff>
        </xdr:from>
        <xdr:to>
          <xdr:col>2</xdr:col>
          <xdr:colOff>361950</xdr:colOff>
          <xdr:row>31</xdr:row>
          <xdr:rowOff>171450</xdr:rowOff>
        </xdr:to>
        <xdr:sp macro="" textlink="">
          <xdr:nvSpPr>
            <xdr:cNvPr id="319498" name="ComboBox11" hidden="1">
              <a:extLst>
                <a:ext uri="{63B3BB69-23CF-44E3-9099-C40C66FF867C}">
                  <a14:compatExt spid="_x0000_s319498"/>
                </a:ext>
                <a:ext uri="{FF2B5EF4-FFF2-40B4-BE49-F238E27FC236}">
                  <a16:creationId xmlns:a16="http://schemas.microsoft.com/office/drawing/2014/main" id="{00000000-0008-0000-0100-00000A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438150</xdr:colOff>
          <xdr:row>18</xdr:row>
          <xdr:rowOff>66675</xdr:rowOff>
        </xdr:from>
        <xdr:to>
          <xdr:col>12</xdr:col>
          <xdr:colOff>209550</xdr:colOff>
          <xdr:row>18</xdr:row>
          <xdr:rowOff>361950</xdr:rowOff>
        </xdr:to>
        <xdr:sp macro="" textlink="">
          <xdr:nvSpPr>
            <xdr:cNvPr id="319500" name="ComboBox5" hidden="1">
              <a:extLst>
                <a:ext uri="{63B3BB69-23CF-44E3-9099-C40C66FF867C}">
                  <a14:compatExt spid="_x0000_s319500"/>
                </a:ext>
                <a:ext uri="{FF2B5EF4-FFF2-40B4-BE49-F238E27FC236}">
                  <a16:creationId xmlns:a16="http://schemas.microsoft.com/office/drawing/2014/main" id="{00000000-0008-0000-0100-00000C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17</xdr:row>
          <xdr:rowOff>114300</xdr:rowOff>
        </xdr:from>
        <xdr:to>
          <xdr:col>3</xdr:col>
          <xdr:colOff>838200</xdr:colOff>
          <xdr:row>17</xdr:row>
          <xdr:rowOff>419100</xdr:rowOff>
        </xdr:to>
        <xdr:sp macro="" textlink="">
          <xdr:nvSpPr>
            <xdr:cNvPr id="319501" name="ComboBox8" hidden="1">
              <a:extLst>
                <a:ext uri="{63B3BB69-23CF-44E3-9099-C40C66FF867C}">
                  <a14:compatExt spid="_x0000_s319501"/>
                </a:ext>
                <a:ext uri="{FF2B5EF4-FFF2-40B4-BE49-F238E27FC236}">
                  <a16:creationId xmlns:a16="http://schemas.microsoft.com/office/drawing/2014/main" id="{00000000-0008-0000-0100-00000D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14</xdr:row>
          <xdr:rowOff>95250</xdr:rowOff>
        </xdr:from>
        <xdr:to>
          <xdr:col>8</xdr:col>
          <xdr:colOff>1200150</xdr:colOff>
          <xdr:row>14</xdr:row>
          <xdr:rowOff>438150</xdr:rowOff>
        </xdr:to>
        <xdr:sp macro="" textlink="">
          <xdr:nvSpPr>
            <xdr:cNvPr id="319502" name="ComboBox15" hidden="1">
              <a:extLst>
                <a:ext uri="{63B3BB69-23CF-44E3-9099-C40C66FF867C}">
                  <a14:compatExt spid="_x0000_s319502"/>
                </a:ext>
                <a:ext uri="{FF2B5EF4-FFF2-40B4-BE49-F238E27FC236}">
                  <a16:creationId xmlns:a16="http://schemas.microsoft.com/office/drawing/2014/main" id="{00000000-0008-0000-0100-00000EE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66675</xdr:colOff>
      <xdr:row>41</xdr:row>
      <xdr:rowOff>72456</xdr:rowOff>
    </xdr:from>
    <xdr:to>
      <xdr:col>7</xdr:col>
      <xdr:colOff>1040140</xdr:colOff>
      <xdr:row>43</xdr:row>
      <xdr:rowOff>63587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67150" y="15036231"/>
          <a:ext cx="3838575" cy="365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Notifications of rebate changes will only be sent if the approved incentive varies by greater than ±15% of requested amount.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32</xdr:row>
      <xdr:rowOff>123825</xdr:rowOff>
    </xdr:from>
    <xdr:to>
      <xdr:col>15</xdr:col>
      <xdr:colOff>24765</xdr:colOff>
      <xdr:row>34</xdr:row>
      <xdr:rowOff>91440</xdr:rowOff>
    </xdr:to>
    <xdr:pic>
      <xdr:nvPicPr>
        <xdr:cNvPr id="531801" name="Picture 57" descr="S4Bcolor">
          <a:extLst>
            <a:ext uri="{FF2B5EF4-FFF2-40B4-BE49-F238E27FC236}">
              <a16:creationId xmlns:a16="http://schemas.microsoft.com/office/drawing/2014/main" id="{00000000-0008-0000-0200-0000591D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1210925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</xdr:row>
          <xdr:rowOff>285750</xdr:rowOff>
        </xdr:from>
        <xdr:to>
          <xdr:col>13</xdr:col>
          <xdr:colOff>104775</xdr:colOff>
          <xdr:row>20</xdr:row>
          <xdr:rowOff>561975</xdr:rowOff>
        </xdr:to>
        <xdr:sp macro="" textlink="">
          <xdr:nvSpPr>
            <xdr:cNvPr id="81928" name="ComboBox8" hidden="1">
              <a:extLst>
                <a:ext uri="{63B3BB69-23CF-44E3-9099-C40C66FF867C}">
                  <a14:compatExt spid="_x0000_s81928"/>
                </a:ext>
                <a:ext uri="{FF2B5EF4-FFF2-40B4-BE49-F238E27FC236}">
                  <a16:creationId xmlns:a16="http://schemas.microsoft.com/office/drawing/2014/main" id="{00000000-0008-0000-0200-000008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12</xdr:row>
          <xdr:rowOff>38100</xdr:rowOff>
        </xdr:from>
        <xdr:to>
          <xdr:col>13</xdr:col>
          <xdr:colOff>76200</xdr:colOff>
          <xdr:row>12</xdr:row>
          <xdr:rowOff>323850</xdr:rowOff>
        </xdr:to>
        <xdr:sp macro="" textlink="">
          <xdr:nvSpPr>
            <xdr:cNvPr id="135238" name="ComboBox1" hidden="1">
              <a:extLst>
                <a:ext uri="{63B3BB69-23CF-44E3-9099-C40C66FF867C}">
                  <a14:compatExt spid="_x0000_s135238"/>
                </a:ext>
                <a:ext uri="{FF2B5EF4-FFF2-40B4-BE49-F238E27FC236}">
                  <a16:creationId xmlns:a16="http://schemas.microsoft.com/office/drawing/2014/main" id="{00000000-0008-0000-0200-000046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212411</xdr:colOff>
      <xdr:row>35</xdr:row>
      <xdr:rowOff>1364</xdr:rowOff>
    </xdr:from>
    <xdr:to>
      <xdr:col>12</xdr:col>
      <xdr:colOff>364501</xdr:colOff>
      <xdr:row>36</xdr:row>
      <xdr:rowOff>129953</xdr:rowOff>
    </xdr:to>
    <xdr:sp macro="" textlink="">
      <xdr:nvSpPr>
        <xdr:cNvPr id="7" name="Text Box 2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73847" y="11931427"/>
          <a:ext cx="9210676" cy="39052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Please print out, sign, and return with Pre-Notification Application. For Final Applications, sign and submit </a:t>
          </a:r>
          <a:r>
            <a: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after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all equipment has been installed. </a:t>
          </a:r>
          <a:r>
            <a:rPr lang="en-US" sz="900">
              <a:latin typeface="Arial" pitchFamily="34" charset="0"/>
              <a:ea typeface="+mn-ea"/>
              <a:cs typeface="Arial" pitchFamily="34" charset="0"/>
            </a:rPr>
            <a:t>Submission of this application does not guarantee any specific payment. Rebate payments are contingent upon funding availability and continued approval of this program by the Arizona Corporation Commission. </a:t>
          </a: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36779</xdr:colOff>
      <xdr:row>32</xdr:row>
      <xdr:rowOff>177273</xdr:rowOff>
    </xdr:from>
    <xdr:to>
      <xdr:col>8</xdr:col>
      <xdr:colOff>128058</xdr:colOff>
      <xdr:row>34</xdr:row>
      <xdr:rowOff>203992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295387" y="11258023"/>
          <a:ext cx="3530863" cy="5423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Notifications of rebate changes will only be sent if the approved rebate varies by greater than ±15% of requested amount.</a:t>
          </a:r>
          <a:endParaRPr lang="en-U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54610</xdr:rowOff>
    </xdr:from>
    <xdr:to>
      <xdr:col>11</xdr:col>
      <xdr:colOff>583534</xdr:colOff>
      <xdr:row>4</xdr:row>
      <xdr:rowOff>138430</xdr:rowOff>
    </xdr:to>
    <xdr:sp macro="" textlink="">
      <xdr:nvSpPr>
        <xdr:cNvPr id="120299" name="AutoShape 21" descr="Rounded Rectangle: Terms and Conditions (1 of 2)">
          <a:extLst>
            <a:ext uri="{FF2B5EF4-FFF2-40B4-BE49-F238E27FC236}">
              <a16:creationId xmlns:a16="http://schemas.microsoft.com/office/drawing/2014/main" id="{00000000-0008-0000-0300-0000EBD50100}"/>
            </a:ext>
          </a:extLst>
        </xdr:cNvPr>
        <xdr:cNvSpPr>
          <a:spLocks noChangeArrowheads="1"/>
        </xdr:cNvSpPr>
      </xdr:nvSpPr>
      <xdr:spPr bwMode="auto">
        <a:xfrm>
          <a:off x="0" y="60960"/>
          <a:ext cx="7620000" cy="754380"/>
        </a:xfrm>
        <a:prstGeom prst="roundRect">
          <a:avLst>
            <a:gd name="adj" fmla="val 16667"/>
          </a:avLst>
        </a:prstGeom>
        <a:gradFill>
          <a:gsLst>
            <a:gs pos="0">
              <a:srgbClr val="00B0F0">
                <a:shade val="30000"/>
                <a:satMod val="115000"/>
                <a:lumMod val="50000"/>
              </a:srgbClr>
            </a:gs>
            <a:gs pos="0">
              <a:srgbClr val="0066FF">
                <a:lumMod val="50000"/>
              </a:srgbClr>
            </a:gs>
            <a:gs pos="100000">
              <a:srgbClr val="00B0F0">
                <a:shade val="100000"/>
                <a:satMod val="115000"/>
                <a:lumMod val="95000"/>
                <a:lumOff val="5000"/>
              </a:srgbClr>
            </a:gs>
          </a:gsLst>
          <a:lin ang="10800000" scaled="1"/>
        </a:gradFill>
        <a:ln w="9525" algn="ctr">
          <a:noFill/>
          <a:round/>
          <a:headEnd/>
          <a:tailEnd/>
        </a:ln>
      </xdr:spPr>
      <xdr:txBody>
        <a:bodyPr vertOverflow="clip" wrap="square" lIns="54864" tIns="50292" rIns="54864" bIns="50292" anchor="ctr" upright="1"/>
        <a:lstStyle/>
        <a:p>
          <a:pPr algn="ctr" rtl="0">
            <a:defRPr sz="1000"/>
          </a:pPr>
          <a:r>
            <a:rPr lang="en-US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    Key Terms and Conditions</a:t>
          </a:r>
        </a:p>
      </xdr:txBody>
    </xdr:sp>
    <xdr:clientData/>
  </xdr:twoCellAnchor>
  <xdr:twoCellAnchor editAs="oneCell">
    <xdr:from>
      <xdr:col>0</xdr:col>
      <xdr:colOff>76201</xdr:colOff>
      <xdr:row>5</xdr:row>
      <xdr:rowOff>53340</xdr:rowOff>
    </xdr:from>
    <xdr:to>
      <xdr:col>11</xdr:col>
      <xdr:colOff>509796</xdr:colOff>
      <xdr:row>60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08" t="8477" r="4222" b="10767"/>
        <a:stretch/>
      </xdr:blipFill>
      <xdr:spPr bwMode="auto">
        <a:xfrm>
          <a:off x="76201" y="910590"/>
          <a:ext cx="7577345" cy="940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64770</xdr:rowOff>
    </xdr:from>
    <xdr:to>
      <xdr:col>1</xdr:col>
      <xdr:colOff>6491017</xdr:colOff>
      <xdr:row>3</xdr:row>
      <xdr:rowOff>68</xdr:rowOff>
    </xdr:to>
    <xdr:sp macro="" textlink="">
      <xdr:nvSpPr>
        <xdr:cNvPr id="121331" name="AutoShape 28">
          <a:extLst>
            <a:ext uri="{FF2B5EF4-FFF2-40B4-BE49-F238E27FC236}">
              <a16:creationId xmlns:a16="http://schemas.microsoft.com/office/drawing/2014/main" id="{00000000-0008-0000-0400-0000F3D90100}"/>
            </a:ext>
          </a:extLst>
        </xdr:cNvPr>
        <xdr:cNvSpPr>
          <a:spLocks noChangeArrowheads="1"/>
        </xdr:cNvSpPr>
      </xdr:nvSpPr>
      <xdr:spPr bwMode="auto">
        <a:xfrm>
          <a:off x="114300" y="68580"/>
          <a:ext cx="6949440" cy="579120"/>
        </a:xfrm>
        <a:prstGeom prst="roundRect">
          <a:avLst>
            <a:gd name="adj" fmla="val 16667"/>
          </a:avLst>
        </a:prstGeom>
        <a:gradFill>
          <a:gsLst>
            <a:gs pos="0">
              <a:srgbClr val="00B0F0">
                <a:shade val="30000"/>
                <a:satMod val="115000"/>
                <a:lumMod val="50000"/>
              </a:srgbClr>
            </a:gs>
            <a:gs pos="0">
              <a:srgbClr val="0066FF">
                <a:lumMod val="50000"/>
              </a:srgbClr>
            </a:gs>
            <a:gs pos="100000">
              <a:srgbClr val="00B0F0">
                <a:shade val="100000"/>
                <a:satMod val="115000"/>
                <a:lumMod val="95000"/>
                <a:lumOff val="5000"/>
              </a:srgbClr>
            </a:gs>
          </a:gsLst>
          <a:lin ang="10800000" scaled="1"/>
        </a:gradFill>
        <a:ln w="9525" algn="ctr">
          <a:noFill/>
          <a:round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Customer Checklist</a:t>
          </a:r>
        </a:p>
      </xdr:txBody>
    </xdr:sp>
    <xdr:clientData/>
  </xdr:twoCellAnchor>
  <xdr:twoCellAnchor editAs="oneCell">
    <xdr:from>
      <xdr:col>0</xdr:col>
      <xdr:colOff>133350</xdr:colOff>
      <xdr:row>3</xdr:row>
      <xdr:rowOff>95250</xdr:rowOff>
    </xdr:from>
    <xdr:to>
      <xdr:col>1</xdr:col>
      <xdr:colOff>6454140</xdr:colOff>
      <xdr:row>44</xdr:row>
      <xdr:rowOff>0</xdr:rowOff>
    </xdr:to>
    <xdr:pic>
      <xdr:nvPicPr>
        <xdr:cNvPr id="533735" name="Picture 5">
          <a:extLst>
            <a:ext uri="{FF2B5EF4-FFF2-40B4-BE49-F238E27FC236}">
              <a16:creationId xmlns:a16="http://schemas.microsoft.com/office/drawing/2014/main" id="{00000000-0008-0000-0400-0000E724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52475"/>
          <a:ext cx="6696075" cy="654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67</xdr:row>
      <xdr:rowOff>47625</xdr:rowOff>
    </xdr:from>
    <xdr:to>
      <xdr:col>4</xdr:col>
      <xdr:colOff>201157</xdr:colOff>
      <xdr:row>69</xdr:row>
      <xdr:rowOff>17931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6675" y="21097875"/>
          <a:ext cx="1898491" cy="284631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000" b="1" i="0" baseline="0"/>
            <a:t>Return to Cover Page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11</xdr:row>
      <xdr:rowOff>0</xdr:rowOff>
    </xdr:from>
    <xdr:to>
      <xdr:col>13</xdr:col>
      <xdr:colOff>474072</xdr:colOff>
      <xdr:row>12</xdr:row>
      <xdr:rowOff>101510</xdr:rowOff>
    </xdr:to>
    <xdr:sp macro="" textlink="">
      <xdr:nvSpPr>
        <xdr:cNvPr id="546574" name="Text Box 45">
          <a:extLst>
            <a:ext uri="{FF2B5EF4-FFF2-40B4-BE49-F238E27FC236}">
              <a16:creationId xmlns:a16="http://schemas.microsoft.com/office/drawing/2014/main" id="{00000000-0008-0000-0600-00000E570800}"/>
            </a:ext>
          </a:extLst>
        </xdr:cNvPr>
        <xdr:cNvSpPr txBox="1">
          <a:spLocks noChangeArrowheads="1"/>
        </xdr:cNvSpPr>
      </xdr:nvSpPr>
      <xdr:spPr bwMode="auto">
        <a:xfrm>
          <a:off x="7600950" y="52578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295275</xdr:colOff>
      <xdr:row>93</xdr:row>
      <xdr:rowOff>76200</xdr:rowOff>
    </xdr:from>
    <xdr:to>
      <xdr:col>13</xdr:col>
      <xdr:colOff>474072</xdr:colOff>
      <xdr:row>95</xdr:row>
      <xdr:rowOff>22859</xdr:rowOff>
    </xdr:to>
    <xdr:sp macro="" textlink="">
      <xdr:nvSpPr>
        <xdr:cNvPr id="546575" name="Text Box 45">
          <a:extLst>
            <a:ext uri="{FF2B5EF4-FFF2-40B4-BE49-F238E27FC236}">
              <a16:creationId xmlns:a16="http://schemas.microsoft.com/office/drawing/2014/main" id="{00000000-0008-0000-0600-00000F570800}"/>
            </a:ext>
          </a:extLst>
        </xdr:cNvPr>
        <xdr:cNvSpPr txBox="1">
          <a:spLocks noChangeArrowheads="1"/>
        </xdr:cNvSpPr>
      </xdr:nvSpPr>
      <xdr:spPr bwMode="auto">
        <a:xfrm>
          <a:off x="7600950" y="359759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9006</xdr:colOff>
      <xdr:row>59</xdr:row>
      <xdr:rowOff>45027</xdr:rowOff>
    </xdr:from>
    <xdr:to>
      <xdr:col>4</xdr:col>
      <xdr:colOff>97283</xdr:colOff>
      <xdr:row>60</xdr:row>
      <xdr:rowOff>111309</xdr:rowOff>
    </xdr:to>
    <xdr:sp macro="" textlink="">
      <xdr:nvSpPr>
        <xdr:cNvPr id="3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8779" y="31321663"/>
          <a:ext cx="1906686" cy="222146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000" b="1" i="0" baseline="0"/>
            <a:t>Return to the Cover Page</a:t>
          </a:r>
        </a:p>
      </xdr:txBody>
    </xdr:sp>
    <xdr:clientData/>
  </xdr:twoCellAnchor>
  <xdr:twoCellAnchor editAs="oneCell">
    <xdr:from>
      <xdr:col>13</xdr:col>
      <xdr:colOff>295275</xdr:colOff>
      <xdr:row>39</xdr:row>
      <xdr:rowOff>0</xdr:rowOff>
    </xdr:from>
    <xdr:to>
      <xdr:col>13</xdr:col>
      <xdr:colOff>474072</xdr:colOff>
      <xdr:row>40</xdr:row>
      <xdr:rowOff>55244</xdr:rowOff>
    </xdr:to>
    <xdr:sp macro="" textlink="">
      <xdr:nvSpPr>
        <xdr:cNvPr id="546577" name="Text Box 45">
          <a:extLst>
            <a:ext uri="{FF2B5EF4-FFF2-40B4-BE49-F238E27FC236}">
              <a16:creationId xmlns:a16="http://schemas.microsoft.com/office/drawing/2014/main" id="{00000000-0008-0000-0600-000011570800}"/>
            </a:ext>
          </a:extLst>
        </xdr:cNvPr>
        <xdr:cNvSpPr txBox="1">
          <a:spLocks noChangeArrowheads="1"/>
        </xdr:cNvSpPr>
      </xdr:nvSpPr>
      <xdr:spPr bwMode="auto">
        <a:xfrm>
          <a:off x="7600950" y="2573655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38100</xdr:rowOff>
    </xdr:from>
    <xdr:to>
      <xdr:col>12</xdr:col>
      <xdr:colOff>298861</xdr:colOff>
      <xdr:row>4</xdr:row>
      <xdr:rowOff>0</xdr:rowOff>
    </xdr:to>
    <xdr:sp macro="" textlink="">
      <xdr:nvSpPr>
        <xdr:cNvPr id="15" name="AutoShape 28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28575" y="38100"/>
          <a:ext cx="7193107" cy="619991"/>
        </a:xfrm>
        <a:prstGeom prst="roundRect">
          <a:avLst>
            <a:gd name="adj" fmla="val 16667"/>
          </a:avLst>
        </a:prstGeom>
        <a:gradFill>
          <a:gsLst>
            <a:gs pos="0">
              <a:srgbClr val="00B0F0">
                <a:shade val="30000"/>
                <a:satMod val="115000"/>
                <a:lumMod val="50000"/>
              </a:srgbClr>
            </a:gs>
            <a:gs pos="0">
              <a:srgbClr val="0066FF">
                <a:lumMod val="50000"/>
              </a:srgbClr>
            </a:gs>
            <a:gs pos="100000">
              <a:srgbClr val="00B0F0">
                <a:shade val="100000"/>
                <a:satMod val="115000"/>
                <a:lumMod val="95000"/>
                <a:lumOff val="5000"/>
              </a:srgbClr>
            </a:gs>
          </a:gsLst>
          <a:lin ang="10800000" scaled="1"/>
        </a:gradFill>
        <a:ln w="9525" algn="ctr">
          <a:noFill/>
          <a:round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"/>
              <a:cs typeface="Arial"/>
            </a:rPr>
            <a:t>Specifications for Electrification Measures</a:t>
          </a:r>
        </a:p>
      </xdr:txBody>
    </xdr:sp>
    <xdr:clientData/>
  </xdr:twoCellAnchor>
  <xdr:twoCellAnchor editAs="oneCell">
    <xdr:from>
      <xdr:col>0</xdr:col>
      <xdr:colOff>276224</xdr:colOff>
      <xdr:row>5</xdr:row>
      <xdr:rowOff>0</xdr:rowOff>
    </xdr:from>
    <xdr:to>
      <xdr:col>12</xdr:col>
      <xdr:colOff>21931</xdr:colOff>
      <xdr:row>49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4" y="857250"/>
          <a:ext cx="7022807" cy="763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7DB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7DB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8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12.emf"/><Relationship Id="rId7" Type="http://schemas.openxmlformats.org/officeDocument/2006/relationships/image" Target="../media/image5.emf"/><Relationship Id="rId12" Type="http://schemas.openxmlformats.org/officeDocument/2006/relationships/control" Target="../activeX/activeX5.xml"/><Relationship Id="rId17" Type="http://schemas.openxmlformats.org/officeDocument/2006/relationships/image" Target="../media/image10.emf"/><Relationship Id="rId25" Type="http://schemas.openxmlformats.org/officeDocument/2006/relationships/image" Target="../media/image1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6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7.emf"/><Relationship Id="rId24" Type="http://schemas.openxmlformats.org/officeDocument/2006/relationships/control" Target="../activeX/activeX11.xml"/><Relationship Id="rId5" Type="http://schemas.openxmlformats.org/officeDocument/2006/relationships/image" Target="../media/image4.emf"/><Relationship Id="rId15" Type="http://schemas.openxmlformats.org/officeDocument/2006/relationships/image" Target="../media/image9.emf"/><Relationship Id="rId23" Type="http://schemas.openxmlformats.org/officeDocument/2006/relationships/image" Target="../media/image13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11.emf"/><Relationship Id="rId4" Type="http://schemas.openxmlformats.org/officeDocument/2006/relationships/control" Target="../activeX/activeX1.xml"/><Relationship Id="rId9" Type="http://schemas.openxmlformats.org/officeDocument/2006/relationships/image" Target="../media/image6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5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5.xml"/><Relationship Id="rId5" Type="http://schemas.openxmlformats.org/officeDocument/2006/relationships/image" Target="../media/image17.emf"/><Relationship Id="rId4" Type="http://schemas.openxmlformats.org/officeDocument/2006/relationships/control" Target="../activeX/activeX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pageSetUpPr fitToPage="1"/>
  </sheetPr>
  <dimension ref="A1:Z63"/>
  <sheetViews>
    <sheetView showGridLines="0" tabSelected="1" zoomScaleNormal="100" zoomScaleSheetLayoutView="100" workbookViewId="0"/>
  </sheetViews>
  <sheetFormatPr defaultColWidth="9.28515625" defaultRowHeight="12.75" x14ac:dyDescent="0.2"/>
  <cols>
    <col min="1" max="1" width="4.7109375" style="188" customWidth="1"/>
    <col min="2" max="2" width="35.5703125" style="188" customWidth="1"/>
    <col min="3" max="3" width="5.7109375" style="188" customWidth="1"/>
    <col min="4" max="4" width="10.7109375" style="188" customWidth="1"/>
    <col min="5" max="5" width="10.5703125" style="188" customWidth="1"/>
    <col min="6" max="6" width="3.5703125" style="188" customWidth="1"/>
    <col min="7" max="7" width="26.5703125" style="188" customWidth="1"/>
    <col min="8" max="8" width="9.5703125" style="188" customWidth="1"/>
    <col min="9" max="9" width="4.5703125" style="188" customWidth="1"/>
    <col min="10" max="12" width="9.28515625" style="188" customWidth="1"/>
    <col min="13" max="18" width="17.5703125" style="188" customWidth="1"/>
    <col min="19" max="19" width="9.28515625" style="188" hidden="1" customWidth="1"/>
    <col min="20" max="20" width="0.5703125" style="188" hidden="1" customWidth="1"/>
    <col min="21" max="21" width="9.28515625" style="188" hidden="1" customWidth="1"/>
    <col min="22" max="22" width="30.5703125" style="188" hidden="1" customWidth="1"/>
    <col min="23" max="23" width="9.28515625" style="188" hidden="1" customWidth="1"/>
    <col min="24" max="24" width="30.5703125" style="188" hidden="1" customWidth="1"/>
    <col min="25" max="25" width="0.5703125" style="188" hidden="1" customWidth="1"/>
    <col min="26" max="26" width="0" style="188" hidden="1" customWidth="1"/>
    <col min="27" max="16384" width="9.28515625" style="188"/>
  </cols>
  <sheetData>
    <row r="1" spans="1:26" x14ac:dyDescent="0.2">
      <c r="A1" s="187"/>
      <c r="B1" s="180"/>
      <c r="C1" s="180"/>
      <c r="D1" s="180"/>
      <c r="E1" s="180"/>
      <c r="F1" s="180"/>
      <c r="G1" s="180"/>
      <c r="H1" s="180"/>
      <c r="I1" s="180"/>
      <c r="T1" s="189"/>
      <c r="Y1" s="189"/>
    </row>
    <row r="2" spans="1:26" ht="6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T2" s="189"/>
      <c r="Y2" s="189"/>
    </row>
    <row r="3" spans="1:26" ht="49.5" customHeight="1" x14ac:dyDescent="0.5">
      <c r="A3" s="383"/>
      <c r="B3" s="383"/>
      <c r="C3" s="383"/>
      <c r="D3" s="383"/>
      <c r="E3" s="383"/>
      <c r="F3" s="383"/>
      <c r="G3" s="383"/>
      <c r="H3" s="383"/>
      <c r="I3" s="383"/>
      <c r="T3" s="189"/>
      <c r="Y3" s="189"/>
    </row>
    <row r="4" spans="1:26" ht="49.5" customHeight="1" x14ac:dyDescent="0.2">
      <c r="A4" s="384"/>
      <c r="B4" s="384"/>
      <c r="C4" s="384"/>
      <c r="D4" s="384"/>
      <c r="E4" s="384"/>
      <c r="F4" s="384"/>
      <c r="G4" s="384"/>
      <c r="H4" s="384"/>
      <c r="I4" s="384"/>
      <c r="T4" s="189"/>
      <c r="Y4" s="189"/>
    </row>
    <row r="5" spans="1:26" ht="13.35" customHeight="1" x14ac:dyDescent="0.2">
      <c r="B5" s="385" t="s">
        <v>171</v>
      </c>
      <c r="C5" s="180"/>
      <c r="D5" s="180"/>
      <c r="E5" s="180"/>
      <c r="F5" s="180"/>
      <c r="G5" s="180"/>
      <c r="H5" s="180"/>
      <c r="I5" s="180"/>
      <c r="T5" s="189"/>
      <c r="Y5" s="189"/>
    </row>
    <row r="6" spans="1:26" x14ac:dyDescent="0.2">
      <c r="A6" s="190"/>
      <c r="B6" s="385"/>
      <c r="C6" s="180"/>
      <c r="D6" s="180"/>
      <c r="E6" s="180"/>
      <c r="F6" s="180"/>
      <c r="G6" s="180"/>
      <c r="H6" s="180"/>
      <c r="I6" s="180"/>
      <c r="T6" s="189"/>
      <c r="U6" s="386" t="s">
        <v>126</v>
      </c>
      <c r="V6" s="386"/>
      <c r="W6" s="386"/>
      <c r="X6" s="386"/>
      <c r="Y6" s="189"/>
    </row>
    <row r="7" spans="1:26" s="178" customFormat="1" ht="16.350000000000001" customHeight="1" x14ac:dyDescent="0.2">
      <c r="A7" s="387" t="s">
        <v>99</v>
      </c>
      <c r="B7" s="387"/>
      <c r="C7" s="191"/>
      <c r="E7" s="192"/>
      <c r="I7" s="188"/>
      <c r="J7" s="188"/>
      <c r="K7" s="188"/>
      <c r="L7" s="188"/>
      <c r="T7" s="189"/>
      <c r="U7" s="382" t="s">
        <v>99</v>
      </c>
      <c r="V7" s="382"/>
      <c r="W7" s="382" t="s">
        <v>89</v>
      </c>
      <c r="X7" s="382"/>
      <c r="Y7" s="189"/>
    </row>
    <row r="8" spans="1:26" s="178" customFormat="1" ht="6" customHeight="1" x14ac:dyDescent="0.2">
      <c r="C8" s="194"/>
      <c r="D8" s="390"/>
      <c r="E8" s="390"/>
      <c r="F8" s="390"/>
      <c r="G8" s="390"/>
      <c r="I8" s="188"/>
      <c r="J8" s="188"/>
      <c r="K8" s="188"/>
      <c r="L8" s="188"/>
      <c r="T8" s="189"/>
      <c r="Y8" s="189"/>
    </row>
    <row r="9" spans="1:26" s="173" customFormat="1" ht="17.649999999999999" customHeight="1" x14ac:dyDescent="0.2">
      <c r="A9" s="195"/>
      <c r="B9" s="178"/>
      <c r="C9" s="196"/>
      <c r="D9" s="390"/>
      <c r="E9" s="390"/>
      <c r="F9" s="390"/>
      <c r="G9" s="390"/>
      <c r="I9" s="188"/>
      <c r="J9" s="188"/>
      <c r="K9" s="188"/>
      <c r="L9" s="188"/>
      <c r="S9" s="178"/>
      <c r="T9" s="189"/>
      <c r="U9" s="197" t="s">
        <v>103</v>
      </c>
      <c r="V9" s="193" t="s">
        <v>61</v>
      </c>
      <c r="W9" s="197" t="s">
        <v>120</v>
      </c>
      <c r="X9" s="193" t="s">
        <v>83</v>
      </c>
      <c r="Y9" s="189"/>
      <c r="Z9" s="178"/>
    </row>
    <row r="10" spans="1:26" s="178" customFormat="1" ht="6" customHeight="1" x14ac:dyDescent="0.2">
      <c r="A10" s="191"/>
      <c r="C10" s="194"/>
      <c r="E10" s="194"/>
      <c r="F10" s="188"/>
      <c r="G10" s="188"/>
      <c r="I10" s="188"/>
      <c r="J10" s="188"/>
      <c r="K10" s="188"/>
      <c r="L10" s="188"/>
      <c r="T10" s="189"/>
      <c r="Y10" s="189"/>
    </row>
    <row r="11" spans="1:26" s="173" customFormat="1" ht="17.649999999999999" customHeight="1" x14ac:dyDescent="0.2">
      <c r="A11" s="198"/>
      <c r="C11" s="196"/>
      <c r="D11" s="391"/>
      <c r="E11" s="391"/>
      <c r="F11" s="391"/>
      <c r="G11" s="391"/>
      <c r="H11" s="391"/>
      <c r="I11" s="188"/>
      <c r="J11" s="188"/>
      <c r="K11" s="188"/>
      <c r="L11" s="188"/>
      <c r="S11" s="178"/>
      <c r="T11" s="189"/>
      <c r="U11" s="197" t="s">
        <v>104</v>
      </c>
      <c r="V11" s="193" t="s">
        <v>80</v>
      </c>
      <c r="W11" s="197" t="s">
        <v>121</v>
      </c>
      <c r="X11" s="193" t="s">
        <v>84</v>
      </c>
      <c r="Y11" s="189"/>
      <c r="Z11" s="178"/>
    </row>
    <row r="12" spans="1:26" s="178" customFormat="1" ht="6" customHeight="1" x14ac:dyDescent="0.2">
      <c r="A12" s="191"/>
      <c r="C12" s="194"/>
      <c r="D12" s="391"/>
      <c r="E12" s="391"/>
      <c r="F12" s="391"/>
      <c r="G12" s="391"/>
      <c r="H12" s="391"/>
      <c r="I12" s="188"/>
      <c r="J12" s="188"/>
      <c r="K12" s="188"/>
      <c r="L12" s="188"/>
      <c r="T12" s="189"/>
      <c r="Y12" s="189"/>
    </row>
    <row r="13" spans="1:26" s="173" customFormat="1" ht="17.649999999999999" customHeight="1" x14ac:dyDescent="0.2">
      <c r="A13" s="198"/>
      <c r="C13" s="196"/>
      <c r="D13" s="391"/>
      <c r="E13" s="391"/>
      <c r="F13" s="391"/>
      <c r="G13" s="391"/>
      <c r="H13" s="391"/>
      <c r="I13" s="188"/>
      <c r="J13" s="188"/>
      <c r="K13" s="188"/>
      <c r="L13" s="188"/>
      <c r="S13" s="178"/>
      <c r="T13" s="189"/>
      <c r="U13" s="197" t="s">
        <v>105</v>
      </c>
      <c r="V13" s="193" t="s">
        <v>81</v>
      </c>
      <c r="W13" s="197" t="s">
        <v>122</v>
      </c>
      <c r="X13" s="193" t="s">
        <v>85</v>
      </c>
      <c r="Y13" s="189"/>
      <c r="Z13" s="178"/>
    </row>
    <row r="14" spans="1:26" s="178" customFormat="1" ht="6" customHeight="1" x14ac:dyDescent="0.2">
      <c r="A14" s="191"/>
      <c r="C14" s="194"/>
      <c r="D14" s="392"/>
      <c r="E14" s="392"/>
      <c r="F14" s="392"/>
      <c r="G14" s="392"/>
      <c r="H14" s="392"/>
      <c r="I14" s="188"/>
      <c r="J14" s="188"/>
      <c r="K14" s="188"/>
      <c r="L14" s="188"/>
      <c r="T14" s="189"/>
      <c r="Y14" s="189"/>
    </row>
    <row r="15" spans="1:26" s="173" customFormat="1" ht="17.649999999999999" customHeight="1" x14ac:dyDescent="0.2">
      <c r="A15" s="198"/>
      <c r="C15" s="196"/>
      <c r="D15" s="392"/>
      <c r="E15" s="392"/>
      <c r="F15" s="392"/>
      <c r="G15" s="392"/>
      <c r="H15" s="392"/>
      <c r="I15" s="188"/>
      <c r="J15" s="188"/>
      <c r="K15" s="188"/>
      <c r="L15" s="188"/>
      <c r="S15" s="178"/>
      <c r="T15" s="189"/>
      <c r="U15" s="197" t="s">
        <v>106</v>
      </c>
      <c r="V15" s="193" t="s">
        <v>82</v>
      </c>
      <c r="W15" s="197" t="s">
        <v>123</v>
      </c>
      <c r="X15" s="193" t="s">
        <v>86</v>
      </c>
      <c r="Y15" s="189"/>
      <c r="Z15" s="178"/>
    </row>
    <row r="16" spans="1:26" s="178" customFormat="1" ht="6" customHeight="1" x14ac:dyDescent="0.2">
      <c r="A16" s="191"/>
      <c r="C16" s="194"/>
      <c r="D16" s="393"/>
      <c r="E16" s="393"/>
      <c r="F16" s="393"/>
      <c r="G16" s="393"/>
      <c r="H16" s="393"/>
      <c r="I16" s="188"/>
      <c r="J16" s="188"/>
      <c r="K16" s="188"/>
      <c r="L16" s="188"/>
      <c r="T16" s="189"/>
      <c r="Y16" s="189"/>
    </row>
    <row r="17" spans="1:26" s="173" customFormat="1" ht="17.649999999999999" customHeight="1" x14ac:dyDescent="0.2">
      <c r="A17" s="387" t="s">
        <v>213</v>
      </c>
      <c r="B17" s="387"/>
      <c r="C17" s="196"/>
      <c r="D17" s="393"/>
      <c r="E17" s="393"/>
      <c r="F17" s="393"/>
      <c r="G17" s="393"/>
      <c r="H17" s="393"/>
      <c r="I17" s="188"/>
      <c r="J17" s="188"/>
      <c r="K17" s="188"/>
      <c r="L17" s="188"/>
      <c r="S17" s="178"/>
      <c r="T17" s="189"/>
      <c r="U17" s="197" t="s">
        <v>107</v>
      </c>
      <c r="V17" s="193" t="s">
        <v>108</v>
      </c>
      <c r="W17" s="178"/>
      <c r="X17" s="178"/>
      <c r="Y17" s="189"/>
      <c r="Z17" s="178"/>
    </row>
    <row r="18" spans="1:26" s="178" customFormat="1" ht="6" customHeight="1" x14ac:dyDescent="0.2">
      <c r="A18" s="191"/>
      <c r="C18" s="194"/>
      <c r="D18" s="393"/>
      <c r="E18" s="393"/>
      <c r="F18" s="393"/>
      <c r="G18" s="393"/>
      <c r="H18" s="393"/>
      <c r="I18" s="188"/>
      <c r="J18" s="188"/>
      <c r="K18" s="188"/>
      <c r="L18" s="188"/>
      <c r="T18" s="189"/>
      <c r="Y18" s="189"/>
    </row>
    <row r="19" spans="1:26" s="178" customFormat="1" ht="17.649999999999999" customHeight="1" x14ac:dyDescent="0.2">
      <c r="C19" s="191"/>
      <c r="D19" s="391"/>
      <c r="E19" s="391"/>
      <c r="F19" s="391"/>
      <c r="G19" s="391"/>
      <c r="H19" s="391"/>
      <c r="I19" s="188"/>
      <c r="J19" s="188"/>
      <c r="K19" s="188"/>
      <c r="L19" s="188"/>
      <c r="T19" s="189"/>
      <c r="U19" s="382" t="s">
        <v>100</v>
      </c>
      <c r="V19" s="382"/>
      <c r="W19" s="382" t="s">
        <v>101</v>
      </c>
      <c r="X19" s="382"/>
      <c r="Y19" s="189"/>
    </row>
    <row r="20" spans="1:26" s="178" customFormat="1" ht="6" customHeight="1" x14ac:dyDescent="0.2">
      <c r="A20" s="191"/>
      <c r="C20" s="194"/>
      <c r="D20" s="391"/>
      <c r="E20" s="391"/>
      <c r="F20" s="391"/>
      <c r="G20" s="391"/>
      <c r="H20" s="391"/>
      <c r="I20" s="188"/>
      <c r="J20" s="188"/>
      <c r="K20" s="188"/>
      <c r="L20" s="188"/>
      <c r="T20" s="189"/>
      <c r="Y20" s="189"/>
    </row>
    <row r="21" spans="1:26" s="173" customFormat="1" ht="17.649999999999999" customHeight="1" x14ac:dyDescent="0.2">
      <c r="A21" s="198"/>
      <c r="C21" s="196"/>
      <c r="D21" s="391"/>
      <c r="E21" s="391"/>
      <c r="F21" s="391"/>
      <c r="G21" s="391"/>
      <c r="H21" s="391"/>
      <c r="I21" s="188"/>
      <c r="J21" s="188"/>
      <c r="K21" s="188"/>
      <c r="L21" s="188"/>
      <c r="S21" s="178"/>
      <c r="T21" s="189"/>
      <c r="U21" s="197" t="s">
        <v>109</v>
      </c>
      <c r="V21" s="193" t="s">
        <v>87</v>
      </c>
      <c r="W21" s="197" t="s">
        <v>114</v>
      </c>
      <c r="X21" s="193" t="s">
        <v>93</v>
      </c>
      <c r="Y21" s="189"/>
      <c r="Z21" s="178"/>
    </row>
    <row r="22" spans="1:26" s="178" customFormat="1" ht="6" customHeight="1" x14ac:dyDescent="0.2">
      <c r="A22" s="191"/>
      <c r="C22" s="194"/>
      <c r="D22" s="199"/>
      <c r="E22" s="199"/>
      <c r="F22" s="199"/>
      <c r="G22" s="199"/>
      <c r="I22" s="188"/>
      <c r="J22" s="188"/>
      <c r="K22" s="188"/>
      <c r="L22" s="188"/>
      <c r="T22" s="189"/>
      <c r="W22" s="197"/>
      <c r="Y22" s="189"/>
    </row>
    <row r="23" spans="1:26" s="173" customFormat="1" ht="17.649999999999999" customHeight="1" x14ac:dyDescent="0.2">
      <c r="A23" s="198"/>
      <c r="C23" s="196"/>
      <c r="D23" s="199"/>
      <c r="E23" s="199"/>
      <c r="F23" s="199"/>
      <c r="G23" s="199"/>
      <c r="I23" s="188"/>
      <c r="J23" s="188"/>
      <c r="K23" s="188"/>
      <c r="L23" s="188"/>
      <c r="S23" s="178"/>
      <c r="T23" s="189"/>
      <c r="U23" s="197" t="s">
        <v>110</v>
      </c>
      <c r="V23" s="193" t="s">
        <v>88</v>
      </c>
      <c r="W23" s="197" t="s">
        <v>115</v>
      </c>
      <c r="X23" s="193" t="s">
        <v>94</v>
      </c>
      <c r="Y23" s="189"/>
      <c r="Z23" s="178"/>
    </row>
    <row r="24" spans="1:26" s="178" customFormat="1" ht="6" customHeight="1" x14ac:dyDescent="0.2">
      <c r="A24" s="191"/>
      <c r="C24" s="194"/>
      <c r="E24" s="194"/>
      <c r="F24" s="188"/>
      <c r="G24" s="188"/>
      <c r="I24" s="188"/>
      <c r="J24" s="188"/>
      <c r="K24" s="188"/>
      <c r="L24" s="188"/>
      <c r="T24" s="189"/>
      <c r="Y24" s="189"/>
    </row>
    <row r="25" spans="1:26" s="173" customFormat="1" ht="17.649999999999999" customHeight="1" x14ac:dyDescent="0.2">
      <c r="A25" s="198"/>
      <c r="C25" s="196"/>
      <c r="D25" s="188"/>
      <c r="E25" s="188"/>
      <c r="F25" s="188"/>
      <c r="G25" s="188"/>
      <c r="I25" s="188"/>
      <c r="J25" s="188"/>
      <c r="K25" s="188"/>
      <c r="L25" s="188"/>
      <c r="S25" s="178"/>
      <c r="T25" s="189"/>
      <c r="U25" s="197" t="s">
        <v>111</v>
      </c>
      <c r="V25" s="193" t="s">
        <v>90</v>
      </c>
      <c r="W25" s="197" t="s">
        <v>116</v>
      </c>
      <c r="X25" s="193" t="s">
        <v>95</v>
      </c>
      <c r="Y25" s="189"/>
      <c r="Z25" s="178"/>
    </row>
    <row r="26" spans="1:26" s="178" customFormat="1" ht="6" customHeight="1" x14ac:dyDescent="0.2">
      <c r="A26" s="191"/>
      <c r="C26" s="194"/>
      <c r="I26" s="188"/>
      <c r="J26" s="188"/>
      <c r="K26" s="188"/>
      <c r="L26" s="188"/>
      <c r="T26" s="189"/>
      <c r="Y26" s="189"/>
    </row>
    <row r="27" spans="1:26" s="173" customFormat="1" ht="17.649999999999999" customHeight="1" x14ac:dyDescent="0.2">
      <c r="C27" s="196"/>
      <c r="D27" s="188"/>
      <c r="E27" s="188"/>
      <c r="F27" s="188"/>
      <c r="G27" s="188"/>
      <c r="H27" s="188"/>
      <c r="I27" s="188"/>
      <c r="J27" s="188"/>
      <c r="K27" s="188"/>
      <c r="L27" s="188"/>
      <c r="S27" s="178"/>
      <c r="T27" s="189"/>
      <c r="U27" s="197" t="s">
        <v>112</v>
      </c>
      <c r="V27" s="193" t="s">
        <v>91</v>
      </c>
      <c r="W27" s="197" t="s">
        <v>117</v>
      </c>
      <c r="X27" s="193" t="s">
        <v>96</v>
      </c>
      <c r="Y27" s="189"/>
      <c r="Z27" s="178"/>
    </row>
    <row r="28" spans="1:26" s="178" customFormat="1" ht="6" customHeight="1" x14ac:dyDescent="0.2">
      <c r="A28" s="191"/>
      <c r="C28" s="194"/>
      <c r="I28" s="188"/>
      <c r="J28" s="188"/>
      <c r="K28" s="188"/>
      <c r="L28" s="188"/>
      <c r="T28" s="189"/>
      <c r="Y28" s="189"/>
    </row>
    <row r="29" spans="1:26" s="173" customFormat="1" ht="17.649999999999999" customHeight="1" x14ac:dyDescent="0.2">
      <c r="A29" s="389"/>
      <c r="B29" s="389"/>
      <c r="C29" s="196"/>
      <c r="D29" s="188"/>
      <c r="E29" s="188"/>
      <c r="F29" s="188"/>
      <c r="G29" s="188"/>
      <c r="H29" s="188"/>
      <c r="I29" s="188"/>
      <c r="J29" s="188"/>
      <c r="K29" s="188"/>
      <c r="L29" s="188"/>
      <c r="S29" s="178"/>
      <c r="T29" s="189"/>
      <c r="U29" s="197"/>
      <c r="V29" s="193"/>
      <c r="W29" s="197" t="s">
        <v>118</v>
      </c>
      <c r="X29" s="193" t="s">
        <v>124</v>
      </c>
      <c r="Y29" s="189"/>
      <c r="Z29" s="178"/>
    </row>
    <row r="30" spans="1:26" s="178" customFormat="1" ht="6" customHeight="1" x14ac:dyDescent="0.2">
      <c r="A30" s="191"/>
      <c r="C30" s="194"/>
      <c r="L30" s="188"/>
      <c r="T30" s="189"/>
      <c r="Y30" s="189"/>
    </row>
    <row r="31" spans="1:26" s="173" customFormat="1" ht="17.649999999999999" customHeight="1" x14ac:dyDescent="0.2">
      <c r="A31" s="198"/>
      <c r="C31" s="196"/>
      <c r="D31" s="188"/>
      <c r="E31" s="188"/>
      <c r="F31" s="188"/>
      <c r="G31" s="188"/>
      <c r="H31" s="188"/>
      <c r="I31" s="188"/>
      <c r="J31" s="188"/>
      <c r="K31" s="188"/>
      <c r="L31" s="188"/>
      <c r="S31" s="178"/>
      <c r="T31" s="189"/>
      <c r="U31" s="197"/>
      <c r="V31" s="193"/>
      <c r="W31" s="197" t="s">
        <v>119</v>
      </c>
      <c r="X31" s="193" t="s">
        <v>97</v>
      </c>
      <c r="Y31" s="189"/>
      <c r="Z31" s="178"/>
    </row>
    <row r="32" spans="1:26" s="178" customFormat="1" ht="6" customHeight="1" x14ac:dyDescent="0.2">
      <c r="A32" s="191"/>
      <c r="C32" s="194"/>
      <c r="L32" s="188"/>
      <c r="T32" s="189"/>
      <c r="Y32" s="189"/>
    </row>
    <row r="33" spans="1:26" s="173" customFormat="1" ht="17.649999999999999" customHeight="1" x14ac:dyDescent="0.2">
      <c r="A33" s="198"/>
      <c r="C33" s="196"/>
      <c r="D33" s="188"/>
      <c r="E33" s="188"/>
      <c r="F33" s="188"/>
      <c r="G33" s="188"/>
      <c r="H33" s="188"/>
      <c r="I33" s="188"/>
      <c r="J33" s="188"/>
      <c r="K33" s="188"/>
      <c r="L33" s="188"/>
      <c r="S33" s="178"/>
      <c r="T33" s="189"/>
      <c r="U33" s="197" t="s">
        <v>113</v>
      </c>
      <c r="V33" s="193" t="s">
        <v>92</v>
      </c>
      <c r="W33" s="197" t="s">
        <v>125</v>
      </c>
      <c r="X33" s="193" t="s">
        <v>98</v>
      </c>
      <c r="Y33" s="189"/>
      <c r="Z33" s="178"/>
    </row>
    <row r="34" spans="1:26" s="178" customFormat="1" ht="6" customHeight="1" x14ac:dyDescent="0.2">
      <c r="A34" s="191"/>
      <c r="C34" s="194"/>
      <c r="T34" s="189"/>
      <c r="Y34" s="189"/>
    </row>
    <row r="35" spans="1:26" s="178" customFormat="1" ht="17.649999999999999" customHeight="1" x14ac:dyDescent="0.2">
      <c r="C35" s="194"/>
      <c r="T35" s="189"/>
      <c r="Y35" s="189"/>
    </row>
    <row r="36" spans="1:26" s="178" customFormat="1" ht="6" customHeight="1" x14ac:dyDescent="0.2">
      <c r="A36" s="191"/>
      <c r="C36" s="194"/>
      <c r="T36" s="189"/>
      <c r="Y36" s="189"/>
    </row>
    <row r="37" spans="1:26" s="178" customFormat="1" ht="17.649999999999999" customHeight="1" x14ac:dyDescent="0.2">
      <c r="A37" s="198"/>
      <c r="C37" s="194"/>
      <c r="T37" s="189"/>
      <c r="Y37" s="189"/>
    </row>
    <row r="38" spans="1:26" s="178" customFormat="1" ht="6" customHeight="1" x14ac:dyDescent="0.2">
      <c r="A38" s="191"/>
      <c r="C38" s="194"/>
      <c r="T38" s="189"/>
      <c r="Y38" s="189"/>
    </row>
    <row r="39" spans="1:26" s="178" customFormat="1" ht="17.649999999999999" customHeight="1" x14ac:dyDescent="0.2">
      <c r="A39" s="198"/>
      <c r="C39" s="194"/>
      <c r="T39" s="189"/>
      <c r="Y39" s="189"/>
    </row>
    <row r="40" spans="1:26" s="178" customFormat="1" ht="6" customHeight="1" x14ac:dyDescent="0.2">
      <c r="A40" s="191"/>
      <c r="C40" s="194"/>
      <c r="H40" s="200"/>
      <c r="I40" s="200"/>
      <c r="J40" s="200"/>
      <c r="K40" s="188"/>
      <c r="T40" s="189"/>
      <c r="Y40" s="189"/>
    </row>
    <row r="41" spans="1:26" s="178" customFormat="1" ht="17.649999999999999" customHeight="1" x14ac:dyDescent="0.2">
      <c r="A41" s="198"/>
      <c r="C41" s="194"/>
      <c r="D41" s="388" t="s">
        <v>172</v>
      </c>
      <c r="E41" s="388"/>
      <c r="I41" s="201"/>
      <c r="T41" s="189"/>
      <c r="Y41" s="189"/>
    </row>
    <row r="42" spans="1:26" s="178" customFormat="1" ht="6" customHeight="1" x14ac:dyDescent="0.2">
      <c r="A42" s="191"/>
      <c r="C42" s="194"/>
      <c r="I42" s="201"/>
      <c r="T42" s="189"/>
      <c r="Y42" s="189"/>
    </row>
    <row r="43" spans="1:26" s="178" customFormat="1" ht="17.649999999999999" customHeight="1" x14ac:dyDescent="0.2">
      <c r="C43" s="194"/>
      <c r="I43" s="201"/>
      <c r="T43" s="189"/>
      <c r="Y43" s="189"/>
    </row>
    <row r="44" spans="1:26" s="178" customFormat="1" ht="6" customHeight="1" x14ac:dyDescent="0.2">
      <c r="A44" s="191"/>
      <c r="C44" s="194"/>
      <c r="D44" s="202"/>
      <c r="E44" s="202"/>
      <c r="F44" s="202"/>
      <c r="G44" s="202"/>
      <c r="H44" s="202"/>
      <c r="I44" s="201"/>
      <c r="T44" s="189"/>
      <c r="Y44" s="189"/>
    </row>
    <row r="45" spans="1:26" s="178" customFormat="1" ht="17.649999999999999" customHeight="1" x14ac:dyDescent="0.2">
      <c r="C45" s="194"/>
      <c r="D45" s="202"/>
      <c r="E45" s="202"/>
      <c r="F45" s="202"/>
      <c r="G45" s="202"/>
      <c r="H45" s="202"/>
      <c r="T45" s="189"/>
      <c r="Y45" s="189"/>
    </row>
    <row r="46" spans="1:26" s="178" customFormat="1" ht="6" customHeight="1" x14ac:dyDescent="0.2">
      <c r="A46" s="191"/>
      <c r="C46" s="194"/>
      <c r="D46" s="202"/>
      <c r="E46" s="202"/>
      <c r="F46" s="202"/>
      <c r="G46" s="202"/>
      <c r="H46" s="202"/>
      <c r="T46" s="189"/>
      <c r="Y46" s="189"/>
    </row>
    <row r="47" spans="1:26" s="178" customFormat="1" ht="17.649999999999999" customHeight="1" x14ac:dyDescent="0.2">
      <c r="A47" s="198"/>
      <c r="C47" s="194"/>
      <c r="D47" s="202"/>
      <c r="E47" s="202"/>
      <c r="F47" s="202"/>
      <c r="G47" s="202"/>
      <c r="H47" s="202"/>
      <c r="T47" s="189"/>
      <c r="Y47" s="189"/>
    </row>
    <row r="48" spans="1:26" s="178" customFormat="1" ht="6" customHeight="1" x14ac:dyDescent="0.2">
      <c r="A48" s="191"/>
      <c r="C48" s="194"/>
      <c r="D48" s="202"/>
      <c r="E48" s="202"/>
      <c r="F48" s="202"/>
      <c r="G48" s="202"/>
      <c r="H48" s="202"/>
      <c r="T48" s="189"/>
      <c r="Y48" s="189"/>
    </row>
    <row r="49" spans="1:25" ht="17.649999999999999" customHeight="1" x14ac:dyDescent="0.2">
      <c r="A49" s="198"/>
      <c r="B49" s="201"/>
      <c r="C49" s="203"/>
      <c r="D49" s="202"/>
      <c r="E49" s="202"/>
      <c r="F49" s="202"/>
      <c r="G49" s="202"/>
      <c r="H49" s="202"/>
      <c r="I49" s="204"/>
      <c r="T49" s="189"/>
      <c r="Y49" s="189"/>
    </row>
    <row r="50" spans="1:25" ht="6" customHeight="1" x14ac:dyDescent="0.2">
      <c r="A50" s="191"/>
      <c r="B50" s="204"/>
      <c r="C50" s="205"/>
      <c r="D50" s="202"/>
      <c r="E50" s="202"/>
      <c r="F50" s="202"/>
      <c r="G50" s="202"/>
      <c r="H50" s="202"/>
      <c r="I50" s="204"/>
      <c r="T50" s="189"/>
      <c r="Y50" s="189"/>
    </row>
    <row r="51" spans="1:25" ht="17.649999999999999" customHeight="1" x14ac:dyDescent="0.2">
      <c r="A51" s="198"/>
      <c r="B51" s="204"/>
      <c r="C51" s="205"/>
      <c r="D51" s="202"/>
      <c r="E51" s="202"/>
      <c r="F51" s="202"/>
      <c r="G51" s="202"/>
      <c r="H51" s="202"/>
      <c r="I51" s="204"/>
      <c r="T51" s="189"/>
      <c r="Y51" s="189"/>
    </row>
    <row r="52" spans="1:25" ht="6" customHeight="1" x14ac:dyDescent="0.2">
      <c r="A52" s="191"/>
      <c r="B52" s="204"/>
      <c r="C52" s="205"/>
      <c r="D52" s="202"/>
      <c r="E52" s="202"/>
      <c r="F52" s="202"/>
      <c r="G52" s="202"/>
      <c r="H52" s="202"/>
      <c r="I52" s="204"/>
      <c r="T52" s="189"/>
      <c r="Y52" s="189"/>
    </row>
    <row r="53" spans="1:25" ht="17.649999999999999" customHeight="1" x14ac:dyDescent="0.2">
      <c r="A53" s="198"/>
      <c r="B53" s="206"/>
      <c r="C53" s="205"/>
      <c r="D53" s="202"/>
      <c r="E53" s="202"/>
      <c r="F53" s="202"/>
      <c r="G53" s="202"/>
      <c r="H53" s="202"/>
      <c r="I53" s="204"/>
      <c r="T53" s="189"/>
      <c r="Y53" s="189"/>
    </row>
    <row r="54" spans="1:25" ht="6" customHeight="1" x14ac:dyDescent="0.2">
      <c r="A54" s="191"/>
      <c r="B54" s="204"/>
      <c r="C54" s="205"/>
      <c r="D54" s="202"/>
      <c r="E54" s="202"/>
      <c r="F54" s="202"/>
      <c r="G54" s="202"/>
      <c r="H54" s="202"/>
      <c r="I54" s="204"/>
      <c r="T54" s="189"/>
      <c r="Y54" s="189"/>
    </row>
    <row r="55" spans="1:25" ht="17.649999999999999" customHeight="1" x14ac:dyDescent="0.2">
      <c r="A55" s="198"/>
      <c r="B55" s="180"/>
      <c r="C55" s="207"/>
      <c r="D55" s="202"/>
      <c r="E55" s="202"/>
      <c r="F55" s="202"/>
      <c r="G55" s="202"/>
      <c r="H55" s="202"/>
      <c r="I55" s="180"/>
      <c r="T55" s="189"/>
      <c r="Y55" s="189"/>
    </row>
    <row r="56" spans="1:25" ht="6" customHeight="1" x14ac:dyDescent="0.2">
      <c r="A56" s="191"/>
      <c r="B56" s="180"/>
      <c r="C56" s="207"/>
      <c r="D56" s="202"/>
      <c r="E56" s="202"/>
      <c r="F56" s="202"/>
      <c r="G56" s="202"/>
      <c r="H56" s="202"/>
      <c r="I56" s="180"/>
      <c r="T56" s="189"/>
      <c r="Y56" s="189"/>
    </row>
    <row r="57" spans="1:25" ht="17.649999999999999" customHeight="1" x14ac:dyDescent="0.2">
      <c r="A57" s="198"/>
      <c r="B57" s="180"/>
      <c r="C57" s="207"/>
      <c r="D57" s="202"/>
      <c r="E57" s="202"/>
      <c r="F57" s="202"/>
      <c r="G57" s="202"/>
      <c r="H57" s="202"/>
      <c r="I57" s="180"/>
      <c r="T57" s="189"/>
      <c r="Y57" s="189"/>
    </row>
    <row r="58" spans="1:25" ht="6" customHeight="1" x14ac:dyDescent="0.2">
      <c r="A58" s="191"/>
      <c r="B58" s="180"/>
      <c r="C58" s="207"/>
      <c r="D58" s="202"/>
      <c r="E58" s="202"/>
      <c r="F58" s="202"/>
      <c r="G58" s="202"/>
      <c r="H58" s="202"/>
      <c r="I58" s="180"/>
      <c r="T58" s="189"/>
      <c r="Y58" s="189"/>
    </row>
    <row r="59" spans="1:25" ht="17.649999999999999" customHeight="1" x14ac:dyDescent="0.2">
      <c r="A59" s="198"/>
      <c r="B59" s="180"/>
      <c r="C59" s="207"/>
      <c r="D59" s="202"/>
      <c r="E59" s="202"/>
      <c r="F59" s="202"/>
      <c r="G59" s="202"/>
      <c r="H59" s="202"/>
      <c r="I59" s="180"/>
      <c r="T59" s="189"/>
      <c r="Y59" s="189"/>
    </row>
    <row r="60" spans="1:25" ht="6" customHeight="1" x14ac:dyDescent="0.2">
      <c r="A60" s="207"/>
      <c r="B60" s="180"/>
      <c r="C60" s="207"/>
      <c r="D60" s="202"/>
      <c r="E60" s="202"/>
      <c r="F60" s="202"/>
      <c r="G60" s="202"/>
      <c r="H60" s="202"/>
      <c r="I60" s="180"/>
      <c r="T60" s="189"/>
      <c r="Y60" s="189"/>
    </row>
    <row r="61" spans="1:25" ht="18" customHeight="1" x14ac:dyDescent="0.2">
      <c r="A61" s="207"/>
      <c r="B61" s="180"/>
      <c r="C61" s="207"/>
      <c r="D61" s="202"/>
      <c r="E61" s="202"/>
      <c r="F61" s="202"/>
      <c r="G61" s="202"/>
      <c r="H61" s="202"/>
      <c r="I61" s="180"/>
      <c r="T61" s="189"/>
      <c r="Y61" s="189"/>
    </row>
    <row r="62" spans="1:25" ht="17.100000000000001" customHeight="1" x14ac:dyDescent="0.2">
      <c r="A62" s="207"/>
      <c r="B62" s="204"/>
      <c r="C62" s="205"/>
      <c r="D62" s="202"/>
      <c r="E62" s="202"/>
      <c r="F62" s="202"/>
      <c r="G62" s="202"/>
      <c r="H62" s="202"/>
      <c r="I62" s="204"/>
      <c r="T62" s="189"/>
      <c r="Y62" s="189"/>
    </row>
    <row r="63" spans="1:25" ht="35.1" customHeight="1" x14ac:dyDescent="0.2">
      <c r="A63" s="207"/>
      <c r="C63" s="208"/>
      <c r="D63" s="208"/>
      <c r="E63" s="208"/>
      <c r="F63" s="208"/>
      <c r="G63" s="208"/>
      <c r="H63" s="208"/>
      <c r="I63" s="204"/>
      <c r="T63" s="189"/>
      <c r="Y63" s="189"/>
    </row>
  </sheetData>
  <sheetProtection algorithmName="SHA-512" hashValue="Jg/If2XOtraJmCyBPgXwn1XIvRoanb1IHKNsTlZqocSRyzr7geIn8iBE4jpJDd3XocEvNIeMENns7oUBw2O1KQ==" saltValue="m35h+o0oA0XOByVtfeFVUQ==" spinCount="100000" sheet="1" objects="1" scenarios="1" selectLockedCells="1"/>
  <mergeCells count="17">
    <mergeCell ref="D41:E41"/>
    <mergeCell ref="A29:B29"/>
    <mergeCell ref="D8:G9"/>
    <mergeCell ref="D11:H13"/>
    <mergeCell ref="D14:H15"/>
    <mergeCell ref="D16:H18"/>
    <mergeCell ref="D19:H21"/>
    <mergeCell ref="U19:V19"/>
    <mergeCell ref="W19:X19"/>
    <mergeCell ref="A3:I3"/>
    <mergeCell ref="A4:I4"/>
    <mergeCell ref="B5:B6"/>
    <mergeCell ref="U6:X6"/>
    <mergeCell ref="A7:B7"/>
    <mergeCell ref="U7:V7"/>
    <mergeCell ref="W7:X7"/>
    <mergeCell ref="A17:B17"/>
  </mergeCells>
  <printOptions horizontalCentered="1"/>
  <pageMargins left="0.25" right="0.25" top="0.3" bottom="0.33" header="0.25" footer="0.3"/>
  <pageSetup scale="90" orientation="portrait" r:id="rId1"/>
  <headerFooter alignWithMargins="0">
    <oddFooter>&amp;R2022 Program Year - Ver 1.0 1/1/2022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tabColor rgb="FFFFC000"/>
    <pageSetUpPr fitToPage="1"/>
  </sheetPr>
  <dimension ref="A1:AR60"/>
  <sheetViews>
    <sheetView showGridLines="0" topLeftCell="A23" zoomScaleNormal="100" zoomScaleSheetLayoutView="100" workbookViewId="0">
      <selection activeCell="J2" sqref="J2:M2"/>
    </sheetView>
  </sheetViews>
  <sheetFormatPr defaultColWidth="9.28515625" defaultRowHeight="27" x14ac:dyDescent="0.35"/>
  <cols>
    <col min="1" max="1" width="0.7109375" style="361" customWidth="1"/>
    <col min="2" max="2" width="32" style="216" customWidth="1"/>
    <col min="3" max="3" width="10.28515625" style="216" customWidth="1"/>
    <col min="4" max="4" width="14" style="216" customWidth="1"/>
    <col min="5" max="5" width="8" style="216" customWidth="1"/>
    <col min="6" max="6" width="13.42578125" style="216" customWidth="1"/>
    <col min="7" max="7" width="21.5703125" style="216" customWidth="1"/>
    <col min="8" max="8" width="18.42578125" style="216" customWidth="1"/>
    <col min="9" max="9" width="20.5703125" style="216" customWidth="1"/>
    <col min="10" max="10" width="9" style="216" customWidth="1"/>
    <col min="11" max="11" width="5.42578125" style="216" customWidth="1"/>
    <col min="12" max="12" width="6.42578125" style="216" customWidth="1"/>
    <col min="13" max="13" width="6.42578125" style="347" customWidth="1"/>
    <col min="14" max="14" width="2.5703125" style="216" customWidth="1"/>
    <col min="15" max="15" width="0.7109375" style="216" customWidth="1"/>
    <col min="16" max="21" width="25" style="188" customWidth="1"/>
    <col min="22" max="22" width="0.7109375" style="188" customWidth="1"/>
    <col min="23" max="23" width="3.5703125" style="215" hidden="1" customWidth="1"/>
    <col min="24" max="24" width="12.5703125" style="215" hidden="1" customWidth="1"/>
    <col min="25" max="25" width="3.5703125" style="215" hidden="1" customWidth="1"/>
    <col min="26" max="26" width="20.42578125" style="215" hidden="1" customWidth="1"/>
    <col min="27" max="27" width="3.5703125" style="215" hidden="1" customWidth="1"/>
    <col min="28" max="28" width="16.28515625" style="215" hidden="1" customWidth="1"/>
    <col min="29" max="29" width="3.5703125" style="215" hidden="1" customWidth="1"/>
    <col min="30" max="30" width="16.28515625" style="215" hidden="1" customWidth="1"/>
    <col min="31" max="31" width="9.28515625" style="215" hidden="1" customWidth="1"/>
    <col min="32" max="32" width="36.5703125" style="215" hidden="1" customWidth="1"/>
    <col min="33" max="33" width="24" style="215" hidden="1" customWidth="1"/>
    <col min="34" max="34" width="36.5703125" style="215" hidden="1" customWidth="1"/>
    <col min="35" max="35" width="2.5703125" style="215" hidden="1" customWidth="1"/>
    <col min="36" max="36" width="22.42578125" style="215" hidden="1" customWidth="1"/>
    <col min="37" max="37" width="14.28515625" style="215" hidden="1" customWidth="1"/>
    <col min="38" max="38" width="18.28515625" style="215" hidden="1" customWidth="1"/>
    <col min="39" max="39" width="9.42578125" style="215" hidden="1" customWidth="1"/>
    <col min="40" max="40" width="0.7109375" style="188" customWidth="1"/>
    <col min="41" max="44" width="9.28515625" style="188" customWidth="1"/>
    <col min="45" max="16384" width="9.28515625" style="216"/>
  </cols>
  <sheetData>
    <row r="1" spans="1:44" ht="5.65" customHeight="1" x14ac:dyDescent="0.35">
      <c r="A1" s="209"/>
      <c r="B1" s="210"/>
      <c r="C1" s="211"/>
      <c r="D1" s="212"/>
      <c r="E1" s="212"/>
      <c r="F1" s="212"/>
      <c r="G1" s="212"/>
      <c r="H1" s="212"/>
      <c r="I1" s="212"/>
      <c r="J1" s="211"/>
      <c r="K1" s="394"/>
      <c r="L1" s="394"/>
      <c r="M1" s="213"/>
      <c r="N1" s="214"/>
      <c r="O1" s="180"/>
      <c r="P1" s="180"/>
      <c r="Q1" s="180"/>
      <c r="R1" s="180"/>
      <c r="S1" s="180"/>
      <c r="T1" s="180"/>
      <c r="U1" s="180"/>
      <c r="V1" s="189"/>
      <c r="AN1" s="189"/>
    </row>
    <row r="2" spans="1:44" ht="28.15" customHeight="1" x14ac:dyDescent="0.2">
      <c r="A2" s="207"/>
      <c r="B2" s="395" t="str">
        <f>CONCATENATE("Standard Application Form ",$AH$9)</f>
        <v>Standard Application Form Retrofit</v>
      </c>
      <c r="C2" s="396"/>
      <c r="D2" s="396"/>
      <c r="E2" s="396"/>
      <c r="F2" s="396"/>
      <c r="G2" s="396"/>
      <c r="H2" s="396"/>
      <c r="I2" s="376" t="s">
        <v>217</v>
      </c>
      <c r="J2" s="399"/>
      <c r="K2" s="400"/>
      <c r="L2" s="400"/>
      <c r="M2" s="401"/>
      <c r="N2" s="177"/>
      <c r="O2" s="180"/>
      <c r="P2" s="180"/>
      <c r="Q2" s="180"/>
      <c r="R2" s="180"/>
      <c r="S2" s="180"/>
      <c r="T2" s="180"/>
      <c r="U2" s="180"/>
      <c r="V2" s="189"/>
      <c r="AN2" s="189"/>
    </row>
    <row r="3" spans="1:44" ht="15.75" customHeight="1" thickBot="1" x14ac:dyDescent="0.25">
      <c r="A3" s="207"/>
      <c r="B3" s="397"/>
      <c r="C3" s="398"/>
      <c r="D3" s="398"/>
      <c r="E3" s="398"/>
      <c r="F3" s="398"/>
      <c r="G3" s="398"/>
      <c r="H3" s="398"/>
      <c r="I3" s="402" t="s">
        <v>173</v>
      </c>
      <c r="J3" s="402"/>
      <c r="K3" s="402"/>
      <c r="L3" s="402"/>
      <c r="M3" s="402"/>
      <c r="N3" s="177"/>
      <c r="O3" s="180"/>
      <c r="P3" s="180"/>
      <c r="Q3" s="180"/>
      <c r="R3" s="180"/>
      <c r="S3" s="180"/>
      <c r="T3" s="180"/>
      <c r="U3" s="180"/>
      <c r="V3" s="189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189"/>
    </row>
    <row r="4" spans="1:44" s="224" customFormat="1" ht="39.6" customHeight="1" thickBot="1" x14ac:dyDescent="0.25">
      <c r="A4" s="218"/>
      <c r="B4" s="403" t="s">
        <v>3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219"/>
      <c r="P4" s="219"/>
      <c r="Q4" s="178"/>
      <c r="R4" s="178"/>
      <c r="S4" s="178"/>
      <c r="T4" s="178"/>
      <c r="U4" s="178"/>
      <c r="V4" s="221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3"/>
      <c r="AI4" s="223"/>
      <c r="AJ4" s="223"/>
      <c r="AK4" s="223"/>
      <c r="AL4" s="223"/>
      <c r="AM4" s="222"/>
      <c r="AN4" s="221"/>
      <c r="AO4" s="220"/>
      <c r="AP4" s="220"/>
      <c r="AQ4" s="220"/>
      <c r="AR4" s="220"/>
    </row>
    <row r="5" spans="1:44" s="224" customFormat="1" ht="6" customHeight="1" x14ac:dyDescent="0.2">
      <c r="A5" s="225"/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19"/>
      <c r="P5" s="219"/>
      <c r="Q5" s="219"/>
      <c r="R5" s="219"/>
      <c r="S5" s="219"/>
      <c r="T5" s="219"/>
      <c r="U5" s="219"/>
      <c r="V5" s="221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1"/>
      <c r="AO5" s="220"/>
      <c r="AP5" s="220"/>
      <c r="AQ5" s="220"/>
      <c r="AR5" s="220"/>
    </row>
    <row r="6" spans="1:44" s="224" customFormat="1" ht="39" customHeight="1" thickBot="1" x14ac:dyDescent="0.25">
      <c r="A6" s="225"/>
      <c r="B6" s="229"/>
      <c r="C6" s="227"/>
      <c r="E6" s="375" t="s">
        <v>206</v>
      </c>
      <c r="F6" s="375"/>
      <c r="G6" s="227"/>
      <c r="H6" s="227"/>
      <c r="I6" s="381" t="s">
        <v>216</v>
      </c>
      <c r="J6" s="227"/>
      <c r="K6" s="227"/>
      <c r="L6" s="227"/>
      <c r="M6" s="227"/>
      <c r="N6" s="230"/>
      <c r="O6" s="219"/>
      <c r="P6" s="219"/>
      <c r="Q6" s="219"/>
      <c r="R6" s="219"/>
      <c r="S6" s="219"/>
      <c r="T6" s="219"/>
      <c r="U6" s="219"/>
      <c r="V6" s="221"/>
      <c r="W6" s="231"/>
      <c r="X6" s="232" t="s">
        <v>4</v>
      </c>
      <c r="Y6" s="233"/>
      <c r="Z6" s="233" t="s">
        <v>5</v>
      </c>
      <c r="AA6" s="233"/>
      <c r="AB6" s="233" t="s">
        <v>6</v>
      </c>
      <c r="AC6" s="233"/>
      <c r="AD6" s="233" t="s">
        <v>7</v>
      </c>
      <c r="AE6" s="234" t="s">
        <v>130</v>
      </c>
      <c r="AF6" s="222"/>
      <c r="AG6" s="222"/>
      <c r="AH6" s="222"/>
      <c r="AI6" s="222"/>
      <c r="AJ6" s="222"/>
      <c r="AK6" s="222"/>
      <c r="AL6" s="222"/>
      <c r="AM6" s="222"/>
      <c r="AN6" s="221"/>
      <c r="AO6" s="220"/>
      <c r="AP6" s="220"/>
      <c r="AQ6" s="220"/>
      <c r="AR6" s="220"/>
    </row>
    <row r="7" spans="1:44" ht="39" customHeight="1" thickTop="1" thickBot="1" x14ac:dyDescent="0.25">
      <c r="A7" s="235"/>
      <c r="B7" s="405" t="str">
        <f>IF(AH11=0,"Click Below and Select Application Type","Application Type")</f>
        <v>Application Type</v>
      </c>
      <c r="C7" s="406"/>
      <c r="D7" s="407" t="s">
        <v>174</v>
      </c>
      <c r="E7" s="407"/>
      <c r="F7" s="408"/>
      <c r="G7" s="236"/>
      <c r="H7" s="409" t="s">
        <v>174</v>
      </c>
      <c r="I7" s="408"/>
      <c r="J7" s="410"/>
      <c r="K7" s="411"/>
      <c r="L7" s="411"/>
      <c r="M7" s="412"/>
      <c r="N7" s="237"/>
      <c r="O7" s="180"/>
      <c r="P7" s="180"/>
      <c r="Q7" s="180"/>
      <c r="R7" s="180"/>
      <c r="S7" s="180"/>
      <c r="T7" s="180"/>
      <c r="U7" s="180"/>
      <c r="V7" s="189"/>
      <c r="W7" s="238">
        <v>1</v>
      </c>
      <c r="X7" s="239" t="s">
        <v>57</v>
      </c>
      <c r="Y7" s="240">
        <v>1</v>
      </c>
      <c r="Z7" s="223" t="s">
        <v>22</v>
      </c>
      <c r="AA7" s="240">
        <v>1</v>
      </c>
      <c r="AB7" s="223" t="s">
        <v>23</v>
      </c>
      <c r="AC7" s="240">
        <v>1</v>
      </c>
      <c r="AD7" s="223" t="s">
        <v>12</v>
      </c>
      <c r="AE7" s="241" t="s">
        <v>2</v>
      </c>
      <c r="AF7" s="222"/>
      <c r="AG7" s="222"/>
      <c r="AH7" s="222"/>
      <c r="AI7" s="222"/>
      <c r="AJ7" s="242" t="s">
        <v>201</v>
      </c>
      <c r="AK7" s="242" t="s">
        <v>68</v>
      </c>
      <c r="AL7" s="242"/>
      <c r="AM7" s="222"/>
      <c r="AN7" s="189"/>
    </row>
    <row r="8" spans="1:44" s="224" customFormat="1" ht="39" customHeight="1" thickBot="1" x14ac:dyDescent="0.3">
      <c r="A8" s="243"/>
      <c r="B8" s="413"/>
      <c r="C8" s="414"/>
      <c r="D8" s="415" t="s">
        <v>175</v>
      </c>
      <c r="E8" s="416"/>
      <c r="F8" s="417"/>
      <c r="G8" s="244"/>
      <c r="H8" s="415" t="s">
        <v>176</v>
      </c>
      <c r="I8" s="416"/>
      <c r="J8" s="418"/>
      <c r="K8" s="419"/>
      <c r="L8" s="419"/>
      <c r="M8" s="420"/>
      <c r="N8" s="245"/>
      <c r="O8" s="219"/>
      <c r="P8" s="219"/>
      <c r="Q8" s="219"/>
      <c r="R8" s="219"/>
      <c r="S8" s="219"/>
      <c r="T8" s="219"/>
      <c r="U8" s="219"/>
      <c r="V8" s="221"/>
      <c r="W8" s="238">
        <v>2</v>
      </c>
      <c r="X8" s="239" t="s">
        <v>133</v>
      </c>
      <c r="Y8" s="240">
        <v>2</v>
      </c>
      <c r="Z8" s="223" t="s">
        <v>11</v>
      </c>
      <c r="AA8" s="240">
        <v>2</v>
      </c>
      <c r="AB8" s="223" t="s">
        <v>44</v>
      </c>
      <c r="AC8" s="240">
        <v>2</v>
      </c>
      <c r="AD8" s="223" t="s">
        <v>24</v>
      </c>
      <c r="AE8" s="246"/>
      <c r="AF8" s="247" t="s">
        <v>8</v>
      </c>
      <c r="AG8" s="248" t="s">
        <v>46</v>
      </c>
      <c r="AH8" s="249" t="s">
        <v>49</v>
      </c>
      <c r="AI8" s="250"/>
      <c r="AJ8" s="251"/>
      <c r="AK8" s="252"/>
      <c r="AL8" s="253"/>
      <c r="AM8" s="240"/>
      <c r="AN8" s="221"/>
      <c r="AO8" s="220"/>
    </row>
    <row r="9" spans="1:44" s="224" customFormat="1" ht="36" customHeight="1" thickBot="1" x14ac:dyDescent="0.25">
      <c r="A9" s="254"/>
      <c r="B9" s="255" t="s">
        <v>9</v>
      </c>
      <c r="C9" s="421"/>
      <c r="D9" s="422"/>
      <c r="E9" s="422"/>
      <c r="F9" s="422"/>
      <c r="G9" s="423"/>
      <c r="H9" s="422"/>
      <c r="I9" s="424"/>
      <c r="J9" s="425" t="s">
        <v>56</v>
      </c>
      <c r="K9" s="426"/>
      <c r="L9" s="426"/>
      <c r="M9" s="426"/>
      <c r="N9" s="427"/>
      <c r="O9" s="227"/>
      <c r="P9" s="219"/>
      <c r="Q9" s="219"/>
      <c r="R9" s="219"/>
      <c r="S9" s="219"/>
      <c r="T9" s="219"/>
      <c r="U9" s="219"/>
      <c r="V9" s="221"/>
      <c r="W9" s="238">
        <v>3</v>
      </c>
      <c r="X9" s="256" t="s">
        <v>135</v>
      </c>
      <c r="Y9" s="240">
        <v>3</v>
      </c>
      <c r="Z9" s="223" t="s">
        <v>31</v>
      </c>
      <c r="AA9" s="240">
        <v>3</v>
      </c>
      <c r="AB9" s="223" t="s">
        <v>15</v>
      </c>
      <c r="AC9" s="240">
        <v>3</v>
      </c>
      <c r="AD9" s="223" t="s">
        <v>16</v>
      </c>
      <c r="AE9" s="257" t="s">
        <v>54</v>
      </c>
      <c r="AF9" s="258" t="s">
        <v>54</v>
      </c>
      <c r="AG9" s="222" t="s">
        <v>47</v>
      </c>
      <c r="AH9" s="259" t="s">
        <v>47</v>
      </c>
      <c r="AI9" s="260"/>
      <c r="AJ9" s="261"/>
      <c r="AK9" s="262"/>
      <c r="AL9" s="253"/>
      <c r="AM9" s="222"/>
      <c r="AN9" s="221"/>
      <c r="AO9" s="220"/>
      <c r="AP9" s="220"/>
      <c r="AQ9" s="220"/>
      <c r="AR9" s="220"/>
    </row>
    <row r="10" spans="1:44" s="224" customFormat="1" ht="36" customHeight="1" thickBot="1" x14ac:dyDescent="0.25">
      <c r="A10" s="254"/>
      <c r="B10" s="263" t="s">
        <v>10</v>
      </c>
      <c r="C10" s="428"/>
      <c r="D10" s="428"/>
      <c r="E10" s="428"/>
      <c r="F10" s="428"/>
      <c r="G10" s="428"/>
      <c r="H10" s="428"/>
      <c r="I10" s="429"/>
      <c r="J10" s="430"/>
      <c r="K10" s="431"/>
      <c r="L10" s="431"/>
      <c r="M10" s="431"/>
      <c r="N10" s="432"/>
      <c r="O10" s="227"/>
      <c r="P10" s="219"/>
      <c r="Q10" s="219"/>
      <c r="R10" s="219"/>
      <c r="S10" s="219"/>
      <c r="T10" s="219"/>
      <c r="U10" s="219"/>
      <c r="V10" s="221"/>
      <c r="W10" s="238">
        <v>4</v>
      </c>
      <c r="X10" s="239" t="s">
        <v>134</v>
      </c>
      <c r="Y10" s="240">
        <v>4</v>
      </c>
      <c r="Z10" s="223" t="s">
        <v>37</v>
      </c>
      <c r="AA10" s="240">
        <v>4</v>
      </c>
      <c r="AB10" s="223" t="s">
        <v>45</v>
      </c>
      <c r="AC10" s="240">
        <v>4</v>
      </c>
      <c r="AD10" s="223" t="s">
        <v>19</v>
      </c>
      <c r="AE10" s="264"/>
      <c r="AF10" s="222" t="s">
        <v>13</v>
      </c>
      <c r="AG10" s="222" t="s">
        <v>48</v>
      </c>
      <c r="AH10" s="249" t="s">
        <v>50</v>
      </c>
      <c r="AI10" s="250"/>
      <c r="AJ10" s="261" t="s">
        <v>211</v>
      </c>
      <c r="AK10" s="262">
        <f>'Electricfication Worksheet'!$J$69</f>
        <v>0</v>
      </c>
      <c r="AL10" s="253"/>
      <c r="AM10" s="222"/>
      <c r="AN10" s="221"/>
      <c r="AO10" s="220"/>
      <c r="AP10" s="220"/>
      <c r="AQ10" s="220"/>
      <c r="AR10" s="220"/>
    </row>
    <row r="11" spans="1:44" s="224" customFormat="1" ht="39" customHeight="1" x14ac:dyDescent="0.2">
      <c r="A11" s="254"/>
      <c r="B11" s="265" t="s">
        <v>162</v>
      </c>
      <c r="C11" s="429"/>
      <c r="D11" s="433"/>
      <c r="E11" s="433"/>
      <c r="F11" s="434" t="s">
        <v>146</v>
      </c>
      <c r="G11" s="434"/>
      <c r="H11" s="267"/>
      <c r="I11" s="268"/>
      <c r="J11" s="435" t="s">
        <v>177</v>
      </c>
      <c r="K11" s="436"/>
      <c r="L11" s="436"/>
      <c r="M11" s="436"/>
      <c r="N11" s="437"/>
      <c r="O11" s="227"/>
      <c r="P11" s="180"/>
      <c r="Q11" s="219"/>
      <c r="R11" s="219"/>
      <c r="S11" s="219"/>
      <c r="T11" s="219"/>
      <c r="U11" s="219"/>
      <c r="V11" s="221"/>
      <c r="W11" s="269">
        <v>5</v>
      </c>
      <c r="X11" s="239"/>
      <c r="Y11" s="240">
        <v>5</v>
      </c>
      <c r="Z11" s="223" t="s">
        <v>35</v>
      </c>
      <c r="AA11" s="223"/>
      <c r="AB11" s="222"/>
      <c r="AC11" s="223"/>
      <c r="AD11" s="222"/>
      <c r="AE11" s="234" t="s">
        <v>131</v>
      </c>
      <c r="AF11" s="222"/>
      <c r="AG11" s="222"/>
      <c r="AH11" s="179" t="str">
        <f>IF(AH9=0,"",IF(AH9="Retrofit","Ret",IF(AH9="New Construction","NC",0)))</f>
        <v>Ret</v>
      </c>
      <c r="AI11" s="174"/>
      <c r="AJ11" s="261"/>
      <c r="AK11" s="262"/>
      <c r="AL11" s="253"/>
      <c r="AM11" s="222"/>
      <c r="AN11" s="221"/>
      <c r="AO11" s="220"/>
      <c r="AP11" s="220"/>
      <c r="AQ11" s="220"/>
      <c r="AR11" s="220"/>
    </row>
    <row r="12" spans="1:44" s="224" customFormat="1" ht="36" customHeight="1" x14ac:dyDescent="0.2">
      <c r="A12" s="254"/>
      <c r="B12" s="265" t="s">
        <v>17</v>
      </c>
      <c r="C12" s="444"/>
      <c r="D12" s="445"/>
      <c r="E12" s="445"/>
      <c r="F12" s="445"/>
      <c r="G12" s="445"/>
      <c r="H12" s="270" t="s">
        <v>20</v>
      </c>
      <c r="I12" s="271"/>
      <c r="J12" s="438"/>
      <c r="K12" s="439"/>
      <c r="L12" s="439"/>
      <c r="M12" s="439"/>
      <c r="N12" s="440"/>
      <c r="O12" s="173"/>
      <c r="P12" s="173"/>
      <c r="Q12" s="173"/>
      <c r="R12" s="173"/>
      <c r="S12" s="173"/>
      <c r="T12" s="173"/>
      <c r="U12" s="173"/>
      <c r="V12" s="221"/>
      <c r="W12" s="272"/>
      <c r="X12" s="273"/>
      <c r="Y12" s="240">
        <v>6</v>
      </c>
      <c r="Z12" s="223" t="s">
        <v>18</v>
      </c>
      <c r="AA12" s="274"/>
      <c r="AB12" s="232" t="s">
        <v>128</v>
      </c>
      <c r="AC12" s="223"/>
      <c r="AD12" s="223"/>
      <c r="AE12" s="241" t="s">
        <v>2</v>
      </c>
      <c r="AF12" s="175"/>
      <c r="AG12" s="222"/>
      <c r="AH12" s="275" t="s">
        <v>52</v>
      </c>
      <c r="AI12" s="275"/>
      <c r="AJ12" s="261"/>
      <c r="AK12" s="262"/>
      <c r="AL12" s="253"/>
      <c r="AM12" s="276"/>
      <c r="AN12" s="221"/>
      <c r="AO12" s="220"/>
      <c r="AP12" s="220"/>
      <c r="AQ12" s="220"/>
      <c r="AR12" s="220"/>
    </row>
    <row r="13" spans="1:44" s="224" customFormat="1" ht="36" customHeight="1" thickBot="1" x14ac:dyDescent="0.25">
      <c r="A13" s="254"/>
      <c r="B13" s="265" t="s">
        <v>25</v>
      </c>
      <c r="C13" s="429"/>
      <c r="D13" s="433"/>
      <c r="E13" s="433"/>
      <c r="F13" s="266" t="s">
        <v>137</v>
      </c>
      <c r="G13" s="277"/>
      <c r="H13" s="266" t="s">
        <v>136</v>
      </c>
      <c r="I13" s="278"/>
      <c r="J13" s="438"/>
      <c r="K13" s="439"/>
      <c r="L13" s="439"/>
      <c r="M13" s="439"/>
      <c r="N13" s="440"/>
      <c r="O13" s="227"/>
      <c r="V13" s="221"/>
      <c r="W13" s="222"/>
      <c r="X13" s="222"/>
      <c r="Y13" s="240">
        <v>7</v>
      </c>
      <c r="Z13" s="223" t="s">
        <v>26</v>
      </c>
      <c r="AA13" s="238">
        <v>1</v>
      </c>
      <c r="AB13" s="279" t="s">
        <v>58</v>
      </c>
      <c r="AC13" s="223"/>
      <c r="AD13" s="223"/>
      <c r="AE13" s="246"/>
      <c r="AF13" s="449" t="s">
        <v>160</v>
      </c>
      <c r="AG13" s="450"/>
      <c r="AH13" s="275" t="s">
        <v>53</v>
      </c>
      <c r="AI13" s="275"/>
      <c r="AJ13" s="261"/>
      <c r="AK13" s="262"/>
      <c r="AL13" s="253"/>
      <c r="AM13" s="276"/>
      <c r="AN13" s="221"/>
      <c r="AO13" s="220"/>
      <c r="AP13" s="220"/>
      <c r="AQ13" s="220"/>
      <c r="AR13" s="220"/>
    </row>
    <row r="14" spans="1:44" s="224" customFormat="1" ht="36" customHeight="1" thickTop="1" x14ac:dyDescent="0.2">
      <c r="A14" s="254"/>
      <c r="B14" s="265" t="s">
        <v>27</v>
      </c>
      <c r="C14" s="451"/>
      <c r="D14" s="452"/>
      <c r="E14" s="452"/>
      <c r="F14" s="452"/>
      <c r="G14" s="266" t="s">
        <v>30</v>
      </c>
      <c r="H14" s="433"/>
      <c r="I14" s="453"/>
      <c r="J14" s="438"/>
      <c r="K14" s="439"/>
      <c r="L14" s="439"/>
      <c r="M14" s="439"/>
      <c r="N14" s="440"/>
      <c r="O14" s="227"/>
      <c r="V14" s="221"/>
      <c r="W14" s="222"/>
      <c r="X14" s="222"/>
      <c r="Y14" s="240">
        <v>8</v>
      </c>
      <c r="Z14" s="223" t="s">
        <v>14</v>
      </c>
      <c r="AA14" s="238">
        <v>2</v>
      </c>
      <c r="AB14" s="279" t="s">
        <v>59</v>
      </c>
      <c r="AC14" s="223"/>
      <c r="AD14" s="223"/>
      <c r="AE14" s="280" t="s">
        <v>54</v>
      </c>
      <c r="AF14" s="454" t="s">
        <v>158</v>
      </c>
      <c r="AG14" s="455"/>
      <c r="AH14" s="223"/>
      <c r="AI14" s="223"/>
      <c r="AJ14" s="261"/>
      <c r="AK14" s="262"/>
      <c r="AL14" s="253"/>
      <c r="AM14" s="281"/>
      <c r="AN14" s="221"/>
      <c r="AO14" s="220"/>
      <c r="AP14" s="220"/>
      <c r="AQ14" s="220"/>
      <c r="AR14" s="220"/>
    </row>
    <row r="15" spans="1:44" s="224" customFormat="1" ht="36" customHeight="1" x14ac:dyDescent="0.2">
      <c r="A15" s="254"/>
      <c r="B15" s="282" t="s">
        <v>161</v>
      </c>
      <c r="C15" s="451"/>
      <c r="D15" s="456"/>
      <c r="E15" s="456"/>
      <c r="F15" s="456"/>
      <c r="G15" s="456"/>
      <c r="H15" s="456"/>
      <c r="I15" s="457"/>
      <c r="J15" s="438"/>
      <c r="K15" s="439"/>
      <c r="L15" s="439"/>
      <c r="M15" s="439"/>
      <c r="N15" s="440"/>
      <c r="O15" s="227"/>
      <c r="V15" s="221"/>
      <c r="W15" s="222"/>
      <c r="X15" s="222"/>
      <c r="Y15" s="240"/>
      <c r="Z15" s="223" t="s">
        <v>38</v>
      </c>
      <c r="AA15" s="238"/>
      <c r="AB15" s="279"/>
      <c r="AC15" s="223"/>
      <c r="AD15" s="223"/>
      <c r="AE15" s="283"/>
      <c r="AF15" s="454" t="s">
        <v>159</v>
      </c>
      <c r="AG15" s="455"/>
      <c r="AH15" s="223"/>
      <c r="AI15" s="223"/>
      <c r="AJ15" s="261"/>
      <c r="AK15" s="262"/>
      <c r="AL15" s="253"/>
      <c r="AM15" s="281"/>
      <c r="AN15" s="221"/>
      <c r="AO15" s="220"/>
      <c r="AP15" s="220"/>
      <c r="AQ15" s="220"/>
      <c r="AR15" s="220"/>
    </row>
    <row r="16" spans="1:44" s="224" customFormat="1" ht="36" customHeight="1" x14ac:dyDescent="0.2">
      <c r="A16" s="254"/>
      <c r="B16" s="265" t="s">
        <v>32</v>
      </c>
      <c r="C16" s="446"/>
      <c r="D16" s="447"/>
      <c r="E16" s="447"/>
      <c r="F16" s="447"/>
      <c r="G16" s="447"/>
      <c r="H16" s="447"/>
      <c r="I16" s="448"/>
      <c r="J16" s="438"/>
      <c r="K16" s="439"/>
      <c r="L16" s="439"/>
      <c r="M16" s="439"/>
      <c r="N16" s="440"/>
      <c r="O16" s="227"/>
      <c r="V16" s="221"/>
      <c r="W16" s="222"/>
      <c r="X16" s="222"/>
      <c r="Y16" s="240">
        <v>9</v>
      </c>
      <c r="Z16" s="223" t="s">
        <v>138</v>
      </c>
      <c r="AA16" s="284">
        <v>3</v>
      </c>
      <c r="AB16" s="285"/>
      <c r="AC16" s="223"/>
      <c r="AD16" s="223"/>
      <c r="AE16" s="222"/>
      <c r="AF16" s="454"/>
      <c r="AG16" s="455"/>
      <c r="AH16" s="222"/>
      <c r="AI16" s="222"/>
      <c r="AJ16" s="261"/>
      <c r="AK16" s="262"/>
      <c r="AL16" s="253"/>
      <c r="AM16" s="281"/>
      <c r="AN16" s="221"/>
      <c r="AO16" s="220"/>
      <c r="AP16" s="220"/>
      <c r="AQ16" s="220"/>
      <c r="AR16" s="220"/>
    </row>
    <row r="17" spans="1:44" s="224" customFormat="1" ht="36" customHeight="1" thickBot="1" x14ac:dyDescent="0.25">
      <c r="A17" s="254"/>
      <c r="B17" s="265" t="s">
        <v>33</v>
      </c>
      <c r="C17" s="446"/>
      <c r="D17" s="447"/>
      <c r="E17" s="447"/>
      <c r="F17" s="447"/>
      <c r="G17" s="447"/>
      <c r="H17" s="447"/>
      <c r="I17" s="448"/>
      <c r="J17" s="441"/>
      <c r="K17" s="442"/>
      <c r="L17" s="442"/>
      <c r="M17" s="442"/>
      <c r="N17" s="443"/>
      <c r="O17" s="227"/>
      <c r="V17" s="221"/>
      <c r="W17" s="222"/>
      <c r="X17" s="222"/>
      <c r="Y17" s="240">
        <v>10</v>
      </c>
      <c r="Z17" s="223" t="s">
        <v>29</v>
      </c>
      <c r="AA17" s="264"/>
      <c r="AB17" s="264"/>
      <c r="AC17" s="223"/>
      <c r="AD17" s="223"/>
      <c r="AE17" s="234" t="s">
        <v>132</v>
      </c>
      <c r="AF17" s="458"/>
      <c r="AG17" s="459"/>
      <c r="AH17" s="222"/>
      <c r="AI17" s="222"/>
      <c r="AJ17" s="261"/>
      <c r="AK17" s="262"/>
      <c r="AL17" s="253"/>
      <c r="AM17" s="222"/>
      <c r="AN17" s="221"/>
      <c r="AO17" s="220"/>
      <c r="AP17" s="220"/>
      <c r="AQ17" s="220"/>
      <c r="AR17" s="220"/>
    </row>
    <row r="18" spans="1:44" s="224" customFormat="1" ht="36" customHeight="1" x14ac:dyDescent="0.2">
      <c r="A18" s="254"/>
      <c r="B18" s="263" t="s">
        <v>34</v>
      </c>
      <c r="C18" s="451"/>
      <c r="D18" s="452"/>
      <c r="E18" s="451"/>
      <c r="F18" s="452"/>
      <c r="G18" s="452"/>
      <c r="H18" s="452"/>
      <c r="I18" s="460"/>
      <c r="J18" s="461" t="s">
        <v>129</v>
      </c>
      <c r="K18" s="462"/>
      <c r="L18" s="462"/>
      <c r="M18" s="462"/>
      <c r="N18" s="463"/>
      <c r="O18" s="227"/>
      <c r="V18" s="221"/>
      <c r="W18" s="222"/>
      <c r="X18" s="222"/>
      <c r="Y18" s="240">
        <v>11</v>
      </c>
      <c r="Z18" s="222" t="s">
        <v>127</v>
      </c>
      <c r="AA18" s="274"/>
      <c r="AB18" s="232" t="s">
        <v>142</v>
      </c>
      <c r="AC18" s="223"/>
      <c r="AD18" s="223"/>
      <c r="AE18" s="241" t="s">
        <v>2</v>
      </c>
      <c r="AF18" s="175"/>
      <c r="AG18" s="222"/>
      <c r="AH18" s="222"/>
      <c r="AI18" s="222"/>
      <c r="AJ18" s="261"/>
      <c r="AK18" s="262"/>
      <c r="AL18" s="253"/>
      <c r="AM18" s="222"/>
      <c r="AN18" s="221"/>
      <c r="AO18" s="220"/>
      <c r="AP18" s="220"/>
      <c r="AQ18" s="220"/>
      <c r="AR18" s="220"/>
    </row>
    <row r="19" spans="1:44" s="224" customFormat="1" ht="36" customHeight="1" thickBot="1" x14ac:dyDescent="0.25">
      <c r="A19" s="254"/>
      <c r="B19" s="265" t="s">
        <v>36</v>
      </c>
      <c r="C19" s="464"/>
      <c r="D19" s="465"/>
      <c r="E19" s="465"/>
      <c r="F19" s="465"/>
      <c r="G19" s="465"/>
      <c r="H19" s="465"/>
      <c r="I19" s="466"/>
      <c r="J19" s="286"/>
      <c r="K19" s="287"/>
      <c r="L19" s="287"/>
      <c r="M19" s="287"/>
      <c r="N19" s="288"/>
      <c r="O19" s="227"/>
      <c r="V19" s="221"/>
      <c r="W19" s="222"/>
      <c r="X19" s="222"/>
      <c r="Y19" s="240">
        <v>12</v>
      </c>
      <c r="AA19" s="238">
        <v>1</v>
      </c>
      <c r="AB19" s="279" t="s">
        <v>143</v>
      </c>
      <c r="AC19" s="223"/>
      <c r="AD19" s="223"/>
      <c r="AE19" s="246"/>
      <c r="AF19" s="175"/>
      <c r="AG19" s="222"/>
      <c r="AH19" s="222"/>
      <c r="AI19" s="222"/>
      <c r="AJ19" s="289"/>
      <c r="AK19" s="264"/>
      <c r="AL19" s="253"/>
      <c r="AM19" s="222"/>
      <c r="AN19" s="221"/>
      <c r="AO19" s="220"/>
      <c r="AP19" s="220"/>
      <c r="AQ19" s="220"/>
      <c r="AR19" s="220"/>
    </row>
    <row r="20" spans="1:44" s="224" customFormat="1" ht="36" customHeight="1" thickTop="1" x14ac:dyDescent="0.25">
      <c r="A20" s="254"/>
      <c r="B20" s="467" t="s">
        <v>178</v>
      </c>
      <c r="C20" s="468"/>
      <c r="D20" s="468"/>
      <c r="E20" s="468"/>
      <c r="F20" s="468"/>
      <c r="G20" s="468"/>
      <c r="H20" s="468"/>
      <c r="I20" s="468"/>
      <c r="J20" s="290"/>
      <c r="K20" s="469"/>
      <c r="L20" s="470"/>
      <c r="M20" s="470"/>
      <c r="N20" s="471"/>
      <c r="O20" s="227"/>
      <c r="V20" s="221"/>
      <c r="W20" s="264"/>
      <c r="X20" s="222"/>
      <c r="Y20" s="222">
        <v>13</v>
      </c>
      <c r="Z20" s="222"/>
      <c r="AA20" s="284">
        <v>2</v>
      </c>
      <c r="AB20" s="285" t="s">
        <v>144</v>
      </c>
      <c r="AC20" s="264"/>
      <c r="AD20" s="264"/>
      <c r="AE20" s="175"/>
      <c r="AF20" s="175"/>
      <c r="AG20" s="222"/>
      <c r="AH20" s="222"/>
      <c r="AI20" s="222"/>
      <c r="AJ20" s="289"/>
      <c r="AK20" s="291"/>
      <c r="AL20" s="253"/>
      <c r="AM20" s="222"/>
      <c r="AN20" s="221"/>
      <c r="AO20" s="220"/>
      <c r="AP20" s="220"/>
      <c r="AQ20" s="220"/>
      <c r="AR20" s="220"/>
    </row>
    <row r="21" spans="1:44" s="224" customFormat="1" ht="36" customHeight="1" thickBot="1" x14ac:dyDescent="0.25">
      <c r="A21" s="254"/>
      <c r="B21" s="292"/>
      <c r="C21" s="472" t="s">
        <v>179</v>
      </c>
      <c r="D21" s="473"/>
      <c r="E21" s="473"/>
      <c r="F21" s="474"/>
      <c r="G21" s="472" t="s">
        <v>180</v>
      </c>
      <c r="H21" s="473"/>
      <c r="I21" s="475"/>
      <c r="J21" s="476"/>
      <c r="K21" s="477"/>
      <c r="L21" s="477"/>
      <c r="M21" s="477"/>
      <c r="N21" s="478"/>
      <c r="V21" s="221"/>
      <c r="W21" s="264"/>
      <c r="X21" s="264"/>
      <c r="Y21" s="222">
        <v>14</v>
      </c>
      <c r="Z21" s="222"/>
      <c r="AA21" s="293"/>
      <c r="AB21" s="294"/>
      <c r="AC21" s="264"/>
      <c r="AD21" s="264"/>
      <c r="AE21" s="222"/>
      <c r="AF21" s="222"/>
      <c r="AG21" s="222"/>
      <c r="AH21" s="222"/>
      <c r="AI21" s="222"/>
      <c r="AJ21" s="295"/>
      <c r="AK21" s="296"/>
      <c r="AL21" s="253"/>
      <c r="AM21" s="222"/>
      <c r="AN21" s="221"/>
      <c r="AO21" s="220"/>
      <c r="AP21" s="220"/>
      <c r="AQ21" s="220"/>
      <c r="AR21" s="220"/>
    </row>
    <row r="22" spans="1:44" s="224" customFormat="1" ht="36" customHeight="1" thickTop="1" thickBot="1" x14ac:dyDescent="0.25">
      <c r="A22" s="254"/>
      <c r="B22" s="263" t="s">
        <v>39</v>
      </c>
      <c r="C22" s="482"/>
      <c r="D22" s="483"/>
      <c r="E22" s="483"/>
      <c r="F22" s="484"/>
      <c r="G22" s="482"/>
      <c r="H22" s="483"/>
      <c r="I22" s="485"/>
      <c r="J22" s="479"/>
      <c r="K22" s="480"/>
      <c r="L22" s="480"/>
      <c r="M22" s="480"/>
      <c r="N22" s="481"/>
      <c r="V22" s="221"/>
      <c r="W22" s="222"/>
      <c r="X22" s="222"/>
      <c r="Y22" s="264"/>
      <c r="Z22" s="264"/>
      <c r="AA22" s="223"/>
      <c r="AB22" s="486" t="s">
        <v>75</v>
      </c>
      <c r="AC22" s="487"/>
      <c r="AD22" s="487"/>
      <c r="AE22" s="487"/>
      <c r="AF22" s="487"/>
      <c r="AG22" s="488" t="s">
        <v>191</v>
      </c>
      <c r="AH22" s="489"/>
      <c r="AI22" s="222"/>
      <c r="AJ22" s="297" t="s">
        <v>192</v>
      </c>
      <c r="AK22" s="298">
        <f>SUM(AK8:AK21)</f>
        <v>0</v>
      </c>
      <c r="AL22" s="490" t="s">
        <v>200</v>
      </c>
      <c r="AM22" s="299"/>
      <c r="AN22" s="221"/>
      <c r="AO22" s="220"/>
      <c r="AP22" s="220"/>
      <c r="AQ22" s="220"/>
      <c r="AR22" s="220"/>
    </row>
    <row r="23" spans="1:44" s="224" customFormat="1" ht="36" customHeight="1" x14ac:dyDescent="0.2">
      <c r="A23" s="254"/>
      <c r="B23" s="265" t="s">
        <v>40</v>
      </c>
      <c r="C23" s="429"/>
      <c r="D23" s="433"/>
      <c r="E23" s="433"/>
      <c r="F23" s="491"/>
      <c r="G23" s="429"/>
      <c r="H23" s="433"/>
      <c r="I23" s="453"/>
      <c r="J23" s="492" t="s">
        <v>141</v>
      </c>
      <c r="K23" s="493"/>
      <c r="L23" s="493"/>
      <c r="M23" s="493"/>
      <c r="N23" s="494"/>
      <c r="V23" s="221"/>
      <c r="W23" s="222"/>
      <c r="X23" s="222"/>
      <c r="Y23" s="175"/>
      <c r="Z23" s="258" t="s">
        <v>72</v>
      </c>
      <c r="AA23" s="300" t="s">
        <v>54</v>
      </c>
      <c r="AB23" s="495" t="s">
        <v>147</v>
      </c>
      <c r="AC23" s="495"/>
      <c r="AD23" s="495"/>
      <c r="AE23" s="495"/>
      <c r="AF23" s="496"/>
      <c r="AG23" s="301" t="s">
        <v>74</v>
      </c>
      <c r="AH23" s="302"/>
      <c r="AI23" s="222"/>
      <c r="AJ23" s="303" t="s">
        <v>193</v>
      </c>
      <c r="AK23" s="304">
        <f>IF(AK22&gt;=500000,500000,AK22)</f>
        <v>0</v>
      </c>
      <c r="AL23" s="490"/>
      <c r="AM23" s="299"/>
      <c r="AN23" s="221"/>
      <c r="AO23" s="220"/>
      <c r="AP23" s="220"/>
      <c r="AQ23" s="220"/>
      <c r="AR23" s="220"/>
    </row>
    <row r="24" spans="1:44" s="224" customFormat="1" ht="36" customHeight="1" thickBot="1" x14ac:dyDescent="0.25">
      <c r="A24" s="254"/>
      <c r="B24" s="265" t="s">
        <v>145</v>
      </c>
      <c r="C24" s="446"/>
      <c r="D24" s="447"/>
      <c r="E24" s="447"/>
      <c r="F24" s="497"/>
      <c r="G24" s="446"/>
      <c r="H24" s="447"/>
      <c r="I24" s="448"/>
      <c r="J24" s="498"/>
      <c r="K24" s="499"/>
      <c r="L24" s="499"/>
      <c r="M24" s="499"/>
      <c r="N24" s="500"/>
      <c r="V24" s="221"/>
      <c r="W24" s="222"/>
      <c r="X24" s="222"/>
      <c r="Y24" s="175"/>
      <c r="Z24" s="258" t="s">
        <v>71</v>
      </c>
      <c r="AA24" s="300" t="s">
        <v>54</v>
      </c>
      <c r="AB24" s="501" t="s">
        <v>79</v>
      </c>
      <c r="AC24" s="501"/>
      <c r="AD24" s="501"/>
      <c r="AE24" s="501"/>
      <c r="AF24" s="502"/>
      <c r="AG24" s="305" t="s">
        <v>60</v>
      </c>
      <c r="AH24" s="306"/>
      <c r="AI24" s="222"/>
      <c r="AJ24" s="303" t="s">
        <v>194</v>
      </c>
      <c r="AK24" s="307">
        <f>IF(AK22&gt;500000,((AK22-500000)*0.5),0)</f>
        <v>0</v>
      </c>
      <c r="AL24" s="490"/>
      <c r="AM24" s="299"/>
      <c r="AN24" s="221"/>
      <c r="AO24" s="220"/>
      <c r="AP24" s="220"/>
      <c r="AQ24" s="220"/>
      <c r="AR24" s="220"/>
    </row>
    <row r="25" spans="1:44" s="224" customFormat="1" ht="36" customHeight="1" thickTop="1" x14ac:dyDescent="0.2">
      <c r="A25" s="254"/>
      <c r="B25" s="308" t="s">
        <v>41</v>
      </c>
      <c r="C25" s="429"/>
      <c r="D25" s="503"/>
      <c r="E25" s="503"/>
      <c r="F25" s="504"/>
      <c r="G25" s="429"/>
      <c r="H25" s="503"/>
      <c r="I25" s="505"/>
      <c r="J25" s="506" t="s">
        <v>55</v>
      </c>
      <c r="K25" s="507"/>
      <c r="L25" s="507"/>
      <c r="M25" s="507"/>
      <c r="N25" s="508"/>
      <c r="O25" s="227"/>
      <c r="P25" s="219"/>
      <c r="Q25" s="219"/>
      <c r="R25" s="219"/>
      <c r="S25" s="219"/>
      <c r="T25" s="219"/>
      <c r="U25" s="219"/>
      <c r="V25" s="221"/>
      <c r="W25" s="222"/>
      <c r="X25" s="222"/>
      <c r="Y25" s="175"/>
      <c r="Z25" s="258" t="s">
        <v>70</v>
      </c>
      <c r="AA25" s="300" t="s">
        <v>54</v>
      </c>
      <c r="AB25" s="495" t="s">
        <v>148</v>
      </c>
      <c r="AC25" s="495"/>
      <c r="AD25" s="495"/>
      <c r="AE25" s="495"/>
      <c r="AF25" s="496"/>
      <c r="AG25" s="309" t="s">
        <v>59</v>
      </c>
      <c r="AH25" s="310"/>
      <c r="AI25" s="222"/>
      <c r="AJ25" s="303" t="s">
        <v>195</v>
      </c>
      <c r="AK25" s="311">
        <f>AK23+AK24</f>
        <v>0</v>
      </c>
      <c r="AL25" s="490"/>
      <c r="AM25" s="299"/>
      <c r="AN25" s="221"/>
      <c r="AO25" s="220"/>
      <c r="AP25" s="220"/>
      <c r="AQ25" s="220"/>
      <c r="AR25" s="220"/>
    </row>
    <row r="26" spans="1:44" s="224" customFormat="1" ht="36" customHeight="1" thickBot="1" x14ac:dyDescent="0.25">
      <c r="A26" s="254"/>
      <c r="B26" s="312" t="s">
        <v>30</v>
      </c>
      <c r="C26" s="509"/>
      <c r="D26" s="510"/>
      <c r="E26" s="510"/>
      <c r="F26" s="511"/>
      <c r="G26" s="509"/>
      <c r="H26" s="510"/>
      <c r="I26" s="512"/>
      <c r="K26" s="313"/>
      <c r="L26" s="313"/>
      <c r="M26" s="313"/>
      <c r="N26" s="314"/>
      <c r="O26" s="227"/>
      <c r="P26" s="219"/>
      <c r="Q26" s="219"/>
      <c r="R26" s="219"/>
      <c r="S26" s="219"/>
      <c r="T26" s="219"/>
      <c r="U26" s="219"/>
      <c r="V26" s="221"/>
      <c r="W26" s="222"/>
      <c r="X26" s="222"/>
      <c r="Y26" s="175"/>
      <c r="Z26" s="269"/>
      <c r="AA26" s="315">
        <f>COUNTBLANK(AA23:AA25)</f>
        <v>3</v>
      </c>
      <c r="AB26" s="501" t="s">
        <v>79</v>
      </c>
      <c r="AC26" s="501"/>
      <c r="AD26" s="501"/>
      <c r="AE26" s="501"/>
      <c r="AF26" s="502"/>
      <c r="AG26" s="316"/>
      <c r="AH26" s="317"/>
      <c r="AI26" s="264"/>
      <c r="AJ26" s="303" t="s">
        <v>152</v>
      </c>
      <c r="AK26" s="318">
        <f>F36</f>
        <v>0</v>
      </c>
      <c r="AL26" s="253"/>
      <c r="AM26" s="299"/>
      <c r="AN26" s="221"/>
      <c r="AO26" s="220"/>
      <c r="AP26" s="220"/>
      <c r="AQ26" s="220"/>
      <c r="AR26" s="220"/>
    </row>
    <row r="27" spans="1:44" s="224" customFormat="1" ht="36" customHeight="1" thickBot="1" x14ac:dyDescent="0.3">
      <c r="A27" s="319"/>
      <c r="B27" s="513" t="s">
        <v>187</v>
      </c>
      <c r="C27" s="514"/>
      <c r="D27" s="514"/>
      <c r="E27" s="514"/>
      <c r="F27" s="514"/>
      <c r="G27" s="514"/>
      <c r="H27" s="514"/>
      <c r="I27" s="514"/>
      <c r="J27" s="515" t="s">
        <v>43</v>
      </c>
      <c r="K27" s="516"/>
      <c r="L27" s="516"/>
      <c r="M27" s="516"/>
      <c r="N27" s="517"/>
      <c r="O27" s="227"/>
      <c r="P27" s="219"/>
      <c r="Q27" s="219"/>
      <c r="R27" s="219"/>
      <c r="S27" s="219"/>
      <c r="T27" s="219"/>
      <c r="U27" s="219"/>
      <c r="V27" s="221"/>
      <c r="W27" s="222"/>
      <c r="X27" s="222"/>
      <c r="Y27" s="222"/>
      <c r="Z27" s="269"/>
      <c r="AA27" s="320"/>
      <c r="AB27" s="501" t="s">
        <v>76</v>
      </c>
      <c r="AC27" s="501"/>
      <c r="AD27" s="501"/>
      <c r="AE27" s="501"/>
      <c r="AF27" s="502"/>
      <c r="AG27" s="305" t="s">
        <v>73</v>
      </c>
      <c r="AH27" s="306"/>
      <c r="AI27" s="264"/>
      <c r="AJ27" s="303" t="s">
        <v>196</v>
      </c>
      <c r="AK27" s="321">
        <f>D31</f>
        <v>0</v>
      </c>
      <c r="AL27" s="322"/>
      <c r="AM27" s="299"/>
      <c r="AN27" s="221"/>
      <c r="AO27" s="220"/>
      <c r="AP27" s="220"/>
      <c r="AQ27" s="220"/>
      <c r="AR27" s="220"/>
    </row>
    <row r="28" spans="1:44" s="224" customFormat="1" ht="60" customHeight="1" thickBot="1" x14ac:dyDescent="0.25">
      <c r="A28" s="230"/>
      <c r="B28" s="323" t="s">
        <v>186</v>
      </c>
      <c r="C28" s="324" t="s">
        <v>54</v>
      </c>
      <c r="D28" s="521" t="str">
        <f>IF($AB$23="X","","Send to Customer listed above.")</f>
        <v>Send to Customer listed above.</v>
      </c>
      <c r="E28" s="521"/>
      <c r="F28" s="521"/>
      <c r="G28" s="325"/>
      <c r="H28" s="522" t="s">
        <v>188</v>
      </c>
      <c r="I28" s="523"/>
      <c r="J28" s="518"/>
      <c r="K28" s="519"/>
      <c r="L28" s="519"/>
      <c r="M28" s="519"/>
      <c r="N28" s="520"/>
      <c r="O28" s="227"/>
      <c r="P28" s="219"/>
      <c r="Q28" s="219"/>
      <c r="R28" s="219"/>
      <c r="S28" s="219"/>
      <c r="T28" s="219"/>
      <c r="U28" s="219"/>
      <c r="V28" s="221"/>
      <c r="W28" s="222"/>
      <c r="X28" s="222"/>
      <c r="Y28" s="222"/>
      <c r="Z28" s="326"/>
      <c r="AA28" s="320"/>
      <c r="AB28" s="501" t="s">
        <v>151</v>
      </c>
      <c r="AC28" s="501"/>
      <c r="AD28" s="501"/>
      <c r="AE28" s="501"/>
      <c r="AF28" s="502"/>
      <c r="AG28" s="316" t="s">
        <v>59</v>
      </c>
      <c r="AH28" s="317"/>
      <c r="AI28" s="301"/>
      <c r="AJ28" s="303" t="s">
        <v>197</v>
      </c>
      <c r="AK28" s="327">
        <f>AK26-AK27</f>
        <v>0</v>
      </c>
      <c r="AL28" s="253"/>
      <c r="AM28" s="328"/>
      <c r="AN28" s="221"/>
      <c r="AO28" s="220"/>
      <c r="AP28" s="220"/>
      <c r="AQ28" s="220"/>
      <c r="AR28" s="220"/>
    </row>
    <row r="29" spans="1:44" s="224" customFormat="1" ht="9.6" customHeight="1" x14ac:dyDescent="0.2">
      <c r="A29" s="230"/>
      <c r="C29" s="329"/>
      <c r="D29" s="329"/>
      <c r="E29" s="329"/>
      <c r="F29" s="329"/>
      <c r="I29" s="330"/>
      <c r="J29" s="330"/>
      <c r="K29" s="330"/>
      <c r="L29" s="330"/>
      <c r="M29" s="330"/>
      <c r="N29" s="331"/>
      <c r="O29" s="227"/>
      <c r="P29" s="219"/>
      <c r="Q29" s="219"/>
      <c r="R29" s="219"/>
      <c r="S29" s="219"/>
      <c r="T29" s="219"/>
      <c r="U29" s="219"/>
      <c r="V29" s="221"/>
      <c r="W29" s="222"/>
      <c r="X29" s="222"/>
      <c r="Y29" s="222"/>
      <c r="Z29" s="326"/>
      <c r="AA29" s="320"/>
      <c r="AB29" s="264"/>
      <c r="AC29" s="264"/>
      <c r="AD29" s="264"/>
      <c r="AE29" s="264"/>
      <c r="AF29" s="264"/>
      <c r="AG29" s="301"/>
      <c r="AH29" s="253"/>
      <c r="AI29" s="301"/>
      <c r="AJ29" s="301"/>
      <c r="AK29" s="264"/>
      <c r="AL29" s="253"/>
      <c r="AM29" s="328"/>
      <c r="AN29" s="221"/>
      <c r="AO29" s="220"/>
      <c r="AP29" s="220"/>
      <c r="AQ29" s="220"/>
      <c r="AR29" s="220"/>
    </row>
    <row r="30" spans="1:44" s="224" customFormat="1" ht="32.65" customHeight="1" x14ac:dyDescent="0.2">
      <c r="A30" s="230"/>
      <c r="B30" s="524" t="s">
        <v>181</v>
      </c>
      <c r="C30" s="524"/>
      <c r="D30" s="524"/>
      <c r="E30" s="524"/>
      <c r="F30" s="524"/>
      <c r="G30" s="525"/>
      <c r="H30" s="525"/>
      <c r="I30" s="525"/>
      <c r="J30" s="525"/>
      <c r="K30" s="525"/>
      <c r="L30" s="525"/>
      <c r="M30" s="526"/>
      <c r="N30" s="332"/>
      <c r="O30" s="227"/>
      <c r="V30" s="221"/>
      <c r="W30" s="222"/>
      <c r="X30" s="222"/>
      <c r="Y30" s="222"/>
      <c r="Z30" s="269"/>
      <c r="AA30" s="239"/>
      <c r="AB30" s="501" t="s">
        <v>204</v>
      </c>
      <c r="AC30" s="501"/>
      <c r="AD30" s="501"/>
      <c r="AE30" s="501"/>
      <c r="AF30" s="502"/>
      <c r="AG30" s="333">
        <f>IF(AG28="",0,1)</f>
        <v>1</v>
      </c>
      <c r="AH30" s="334"/>
      <c r="AI30" s="301"/>
      <c r="AJ30" s="335" t="s">
        <v>156</v>
      </c>
      <c r="AK30" s="181">
        <v>0.75</v>
      </c>
      <c r="AL30" s="253"/>
      <c r="AM30" s="328"/>
      <c r="AN30" s="221"/>
      <c r="AO30" s="220"/>
      <c r="AP30" s="220"/>
      <c r="AQ30" s="220"/>
      <c r="AR30" s="220"/>
    </row>
    <row r="31" spans="1:44" s="224" customFormat="1" ht="18" customHeight="1" thickBot="1" x14ac:dyDescent="0.25">
      <c r="A31" s="230"/>
      <c r="D31" s="527"/>
      <c r="E31" s="528"/>
      <c r="F31" s="173"/>
      <c r="G31" s="173"/>
      <c r="H31" s="173"/>
      <c r="I31" s="173"/>
      <c r="N31" s="218"/>
      <c r="O31" s="229"/>
      <c r="V31" s="221"/>
      <c r="W31" s="222"/>
      <c r="X31" s="222"/>
      <c r="Y31" s="222"/>
      <c r="Z31" s="326"/>
      <c r="AA31" s="320"/>
      <c r="AB31" s="501" t="s">
        <v>149</v>
      </c>
      <c r="AC31" s="501"/>
      <c r="AD31" s="501"/>
      <c r="AE31" s="501"/>
      <c r="AF31" s="502"/>
      <c r="AG31" s="531">
        <f>IF((AG30)=1,1,0)</f>
        <v>1</v>
      </c>
      <c r="AH31" s="532"/>
      <c r="AI31" s="264"/>
      <c r="AJ31" s="533" t="s">
        <v>198</v>
      </c>
      <c r="AK31" s="534">
        <f>AK28*AK30</f>
        <v>0</v>
      </c>
      <c r="AL31" s="535" t="s">
        <v>157</v>
      </c>
      <c r="AM31" s="328"/>
      <c r="AN31" s="221"/>
      <c r="AO31" s="220"/>
      <c r="AP31" s="220"/>
      <c r="AQ31" s="220"/>
      <c r="AR31" s="220"/>
    </row>
    <row r="32" spans="1:44" s="188" customFormat="1" ht="18" customHeight="1" x14ac:dyDescent="0.2">
      <c r="A32" s="230"/>
      <c r="D32" s="529"/>
      <c r="E32" s="530"/>
      <c r="O32" s="336"/>
      <c r="V32" s="221"/>
      <c r="W32" s="337"/>
      <c r="X32" s="337"/>
      <c r="Y32" s="337"/>
      <c r="Z32" s="337"/>
      <c r="AA32" s="337"/>
      <c r="AB32" s="501" t="s">
        <v>150</v>
      </c>
      <c r="AC32" s="501"/>
      <c r="AD32" s="501"/>
      <c r="AE32" s="501"/>
      <c r="AF32" s="501"/>
      <c r="AG32" s="175"/>
      <c r="AH32" s="175"/>
      <c r="AI32" s="337"/>
      <c r="AJ32" s="533"/>
      <c r="AK32" s="534"/>
      <c r="AL32" s="535"/>
      <c r="AM32" s="337"/>
      <c r="AN32" s="189"/>
    </row>
    <row r="33" spans="1:40" s="338" customFormat="1" ht="18" customHeight="1" x14ac:dyDescent="0.2">
      <c r="A33" s="230"/>
      <c r="C33" s="374"/>
      <c r="D33" s="374"/>
      <c r="E33" s="374"/>
      <c r="F33" s="374"/>
      <c r="G33" s="374"/>
      <c r="H33" s="374"/>
      <c r="I33" s="374"/>
      <c r="J33" s="374"/>
      <c r="O33" s="339"/>
      <c r="V33" s="221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175"/>
      <c r="AH33" s="175"/>
      <c r="AI33" s="340"/>
      <c r="AJ33" s="335"/>
      <c r="AK33" s="340"/>
      <c r="AL33" s="341"/>
      <c r="AM33" s="340"/>
      <c r="AN33" s="342"/>
    </row>
    <row r="34" spans="1:40" s="338" customFormat="1" ht="32.65" customHeight="1" x14ac:dyDescent="0.2">
      <c r="A34" s="230"/>
      <c r="B34" s="536" t="str">
        <f>$AB$36</f>
        <v xml:space="preserve">Please complete the following section. By signing this agreement I attest that I understand and agree to abide by all program terms and conditions. </v>
      </c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8"/>
      <c r="O34" s="339"/>
      <c r="V34" s="221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175"/>
      <c r="AH34" s="175"/>
      <c r="AI34" s="340"/>
      <c r="AJ34" s="303" t="s">
        <v>199</v>
      </c>
      <c r="AK34" s="304">
        <f>IF(AK42=1,AK31,AK25)</f>
        <v>0</v>
      </c>
      <c r="AL34" s="341" t="s">
        <v>205</v>
      </c>
      <c r="AM34" s="340"/>
      <c r="AN34" s="342"/>
    </row>
    <row r="35" spans="1:40" s="338" customFormat="1" ht="3" customHeight="1" x14ac:dyDescent="0.2">
      <c r="A35" s="230"/>
      <c r="E35" s="343"/>
      <c r="G35" s="173"/>
      <c r="H35" s="173"/>
      <c r="I35" s="173"/>
      <c r="J35" s="344"/>
      <c r="K35" s="344"/>
      <c r="L35" s="344"/>
      <c r="M35" s="344"/>
      <c r="N35" s="343"/>
      <c r="O35" s="339"/>
      <c r="V35" s="221"/>
      <c r="W35" s="340"/>
      <c r="X35" s="340"/>
      <c r="Y35" s="340"/>
      <c r="Z35" s="340"/>
      <c r="AA35" s="340"/>
      <c r="AB35" s="340"/>
      <c r="AC35" s="345"/>
      <c r="AD35" s="340"/>
      <c r="AE35" s="340"/>
      <c r="AF35" s="340"/>
      <c r="AG35" s="175"/>
      <c r="AH35" s="175"/>
      <c r="AI35" s="340"/>
      <c r="AJ35" s="335"/>
      <c r="AK35" s="340"/>
      <c r="AL35" s="341"/>
      <c r="AM35" s="340"/>
      <c r="AN35" s="342"/>
    </row>
    <row r="36" spans="1:40" s="338" customFormat="1" ht="15.6" customHeight="1" x14ac:dyDescent="0.2">
      <c r="A36" s="230"/>
      <c r="B36" s="539" t="str">
        <f>IF(AA26=1,"N/A",IF(AND($AA$23="X",$AA$24="X",$AA$25="X"),"Complete 3rd Party Payment page.",IF(OR($AA$23="X",$AA$25="X"),"Do not sign this page.
Please complete 3rd Party Payment page.","")))</f>
        <v/>
      </c>
      <c r="C36" s="540"/>
      <c r="D36" s="541"/>
      <c r="F36" s="545"/>
      <c r="G36" s="546"/>
      <c r="H36" s="549" t="str">
        <f>IF(AND(($AH$11=0),($F$36&gt;1)),"Select Application Type At Top Left Of Page","")</f>
        <v/>
      </c>
      <c r="I36" s="550"/>
      <c r="J36" s="550"/>
      <c r="K36" s="550"/>
      <c r="L36" s="550"/>
      <c r="M36" s="550"/>
      <c r="N36" s="343"/>
      <c r="O36" s="339"/>
      <c r="P36" s="346"/>
      <c r="V36" s="221"/>
      <c r="W36" s="340"/>
      <c r="X36" s="340"/>
      <c r="Y36" s="340"/>
      <c r="Z36" s="551" t="s">
        <v>77</v>
      </c>
      <c r="AA36" s="552"/>
      <c r="AB36" s="553" t="str">
        <f>IF(AND($AA$23="X",$AA$25="X"),$AB$23,IF($AA$26=1,$AB$27,IF($AA$23="X",$AB$23,IF($AA$24="X",$AB$24,IF($AA$25="X",$AB$25,IF(AND($AA$23="",$AA$24="",$AA$25=""),$AB$26,""))))))</f>
        <v xml:space="preserve">Please complete the following section. By signing this agreement I attest that I understand and agree to abide by all program terms and conditions. </v>
      </c>
      <c r="AC36" s="553"/>
      <c r="AD36" s="553"/>
      <c r="AE36" s="553"/>
      <c r="AF36" s="553"/>
      <c r="AG36" s="553"/>
      <c r="AH36" s="175"/>
      <c r="AI36" s="340"/>
      <c r="AJ36" s="335"/>
      <c r="AK36" s="340"/>
      <c r="AL36" s="341"/>
      <c r="AM36" s="340"/>
      <c r="AN36" s="342"/>
    </row>
    <row r="37" spans="1:40" s="338" customFormat="1" ht="15.6" customHeight="1" x14ac:dyDescent="0.2">
      <c r="A37" s="230"/>
      <c r="B37" s="542"/>
      <c r="C37" s="543"/>
      <c r="D37" s="544"/>
      <c r="F37" s="547"/>
      <c r="G37" s="548"/>
      <c r="H37" s="549"/>
      <c r="I37" s="550"/>
      <c r="J37" s="550"/>
      <c r="K37" s="550"/>
      <c r="L37" s="550"/>
      <c r="M37" s="550"/>
      <c r="N37" s="343"/>
      <c r="O37" s="339"/>
      <c r="P37" s="346"/>
      <c r="V37" s="221"/>
      <c r="W37" s="340"/>
      <c r="X37" s="340"/>
      <c r="Y37" s="340"/>
      <c r="Z37" s="551" t="s">
        <v>78</v>
      </c>
      <c r="AA37" s="552"/>
      <c r="AB37" s="553" t="str">
        <f>IF($AA$26=1,$AB$31,IF($AA$26=3,$AB$30,IF($AA$25="X",$AB$30,$AB$32)))</f>
        <v>Please complete the following section. By signing this agreement, I attest that I understand and agree to abide by all program terms and conditions and that the rebates are to be paid to a Third-Party.</v>
      </c>
      <c r="AC37" s="553"/>
      <c r="AD37" s="553"/>
      <c r="AE37" s="553"/>
      <c r="AF37" s="553"/>
      <c r="AG37" s="553"/>
      <c r="AH37" s="175"/>
      <c r="AI37" s="340"/>
      <c r="AJ37" s="335"/>
      <c r="AK37" s="340"/>
      <c r="AL37" s="341"/>
      <c r="AM37" s="340"/>
      <c r="AN37" s="342"/>
    </row>
    <row r="38" spans="1:40" s="338" customFormat="1" ht="15.6" customHeight="1" x14ac:dyDescent="0.2">
      <c r="A38" s="230"/>
      <c r="B38" s="554" t="s">
        <v>182</v>
      </c>
      <c r="C38" s="554"/>
      <c r="D38" s="554"/>
      <c r="F38" s="555" t="s">
        <v>1</v>
      </c>
      <c r="G38" s="555"/>
      <c r="H38" s="556" t="str">
        <f>IF(($AK$38=0),"",IF(($AK$42=1),"75% Rebate Cap Applied Based On Project Cost",""))</f>
        <v/>
      </c>
      <c r="I38" s="556"/>
      <c r="J38" s="556"/>
      <c r="K38" s="556"/>
      <c r="L38" s="556"/>
      <c r="M38" s="556"/>
      <c r="N38" s="343"/>
      <c r="O38" s="339"/>
      <c r="P38" s="346"/>
      <c r="V38" s="221"/>
      <c r="W38" s="340"/>
      <c r="X38" s="340"/>
      <c r="Y38" s="340"/>
      <c r="Z38" s="340"/>
      <c r="AA38" s="340"/>
      <c r="AB38" s="553"/>
      <c r="AC38" s="553"/>
      <c r="AD38" s="553"/>
      <c r="AE38" s="553"/>
      <c r="AF38" s="553"/>
      <c r="AG38" s="553"/>
      <c r="AH38" s="340"/>
      <c r="AI38" s="340"/>
      <c r="AJ38" s="533" t="s">
        <v>153</v>
      </c>
      <c r="AK38" s="557">
        <f>IF($F$36&gt;1,1,0)</f>
        <v>0</v>
      </c>
      <c r="AL38" s="535" t="s">
        <v>69</v>
      </c>
      <c r="AM38" s="340"/>
      <c r="AN38" s="342"/>
    </row>
    <row r="39" spans="1:40" s="338" customFormat="1" ht="15.6" customHeight="1" x14ac:dyDescent="0.2">
      <c r="A39" s="230"/>
      <c r="B39" s="539" t="str">
        <f>IF(AND($AA$23="X",$AA$24="X",$AA$25="X"),"Complete 3rd Party Payment page.",IF(OR($AA$23="X",$AA$25="X"),"N/A",""))</f>
        <v/>
      </c>
      <c r="C39" s="540"/>
      <c r="D39" s="541"/>
      <c r="E39" s="558" t="str">
        <f>IF(AND($AK$38=0,$AK$22&gt;1),"Enter Cost Then Rebate Will Calculate","")</f>
        <v/>
      </c>
      <c r="F39" s="558"/>
      <c r="G39" s="558"/>
      <c r="H39" s="559" t="str">
        <f>IF(($AK$38=0),"",IF($AK$40=1,"Customer Rebate Cap Formula Has Been Applied",""))</f>
        <v/>
      </c>
      <c r="I39" s="560"/>
      <c r="J39" s="560"/>
      <c r="K39" s="560"/>
      <c r="L39" s="560"/>
      <c r="M39" s="560"/>
      <c r="N39" s="343"/>
      <c r="O39" s="339"/>
      <c r="P39" s="346"/>
      <c r="V39" s="221"/>
      <c r="W39" s="340"/>
      <c r="X39" s="340"/>
      <c r="Y39" s="340"/>
      <c r="Z39" s="340"/>
      <c r="AA39" s="340"/>
      <c r="AB39" s="340"/>
      <c r="AC39" s="345"/>
      <c r="AD39" s="340"/>
      <c r="AE39" s="340"/>
      <c r="AF39" s="340"/>
      <c r="AG39" s="340"/>
      <c r="AH39" s="340"/>
      <c r="AI39" s="340"/>
      <c r="AJ39" s="533"/>
      <c r="AK39" s="557"/>
      <c r="AL39" s="535"/>
      <c r="AM39" s="340"/>
      <c r="AN39" s="342"/>
    </row>
    <row r="40" spans="1:40" s="338" customFormat="1" ht="15.6" customHeight="1" x14ac:dyDescent="0.2">
      <c r="A40" s="230"/>
      <c r="B40" s="542"/>
      <c r="C40" s="543"/>
      <c r="D40" s="544"/>
      <c r="F40" s="561" t="str">
        <f>IF($AK$38=0,"",MIN($AK$34:$AK$34)*$AG$31)</f>
        <v/>
      </c>
      <c r="G40" s="561"/>
      <c r="H40" s="559" t="str">
        <f>IF(($AK$38=0),"",IF(D31&gt;1,"Tax Rebate Formula Has Been Applied",""))</f>
        <v/>
      </c>
      <c r="I40" s="560"/>
      <c r="J40" s="560"/>
      <c r="K40" s="560"/>
      <c r="L40" s="560"/>
      <c r="M40" s="560"/>
      <c r="N40" s="343"/>
      <c r="O40" s="339"/>
      <c r="V40" s="221"/>
      <c r="W40" s="340"/>
      <c r="X40" s="340"/>
      <c r="Y40" s="340"/>
      <c r="Z40" s="340"/>
      <c r="AA40" s="340"/>
      <c r="AB40" s="340"/>
      <c r="AC40" s="345"/>
      <c r="AD40" s="340"/>
      <c r="AE40" s="340"/>
      <c r="AF40" s="340"/>
      <c r="AG40" s="340"/>
      <c r="AH40" s="340"/>
      <c r="AI40" s="340"/>
      <c r="AJ40" s="533" t="s">
        <v>154</v>
      </c>
      <c r="AK40" s="562">
        <f>IF((AND((AK24&gt;1),(AK34&gt;500000))),1,0)</f>
        <v>0</v>
      </c>
      <c r="AL40" s="535" t="s">
        <v>69</v>
      </c>
      <c r="AM40" s="340"/>
      <c r="AN40" s="342"/>
    </row>
    <row r="41" spans="1:40" ht="15.6" customHeight="1" x14ac:dyDescent="0.35">
      <c r="A41" s="230"/>
      <c r="B41" s="554" t="s">
        <v>183</v>
      </c>
      <c r="C41" s="554"/>
      <c r="D41" s="554"/>
      <c r="E41" s="188"/>
      <c r="F41" s="555" t="s">
        <v>185</v>
      </c>
      <c r="G41" s="555"/>
      <c r="N41" s="180"/>
      <c r="O41" s="336"/>
      <c r="P41" s="348"/>
      <c r="V41" s="221"/>
      <c r="W41" s="337"/>
      <c r="X41" s="337"/>
      <c r="Y41" s="337"/>
      <c r="Z41" s="337"/>
      <c r="AA41" s="337"/>
      <c r="AB41" s="337"/>
      <c r="AC41" s="175"/>
      <c r="AD41" s="337"/>
      <c r="AE41" s="337"/>
      <c r="AF41" s="337"/>
      <c r="AG41" s="337"/>
      <c r="AH41" s="337"/>
      <c r="AI41" s="337"/>
      <c r="AJ41" s="533"/>
      <c r="AK41" s="562"/>
      <c r="AL41" s="535"/>
      <c r="AM41" s="337"/>
      <c r="AN41" s="189"/>
    </row>
    <row r="42" spans="1:40" ht="15.6" customHeight="1" x14ac:dyDescent="0.2">
      <c r="A42" s="230"/>
      <c r="B42" s="539" t="str">
        <f>IF(AND($AA$23="X",$AA$24="X",$AA$25="X"),"Complete 3rd Party Payment page.",IF(OR($AA$23="X",$AA$25="X"),"N/A",""))</f>
        <v/>
      </c>
      <c r="C42" s="540"/>
      <c r="D42" s="541"/>
      <c r="E42" s="188"/>
      <c r="G42" s="349"/>
      <c r="H42" s="346"/>
      <c r="I42" s="346"/>
      <c r="J42" s="188"/>
      <c r="K42" s="188"/>
      <c r="L42" s="188"/>
      <c r="M42" s="188"/>
      <c r="N42" s="180"/>
      <c r="O42" s="336"/>
      <c r="P42" s="348"/>
      <c r="V42" s="221"/>
      <c r="W42" s="337"/>
      <c r="X42" s="337"/>
      <c r="Y42" s="337"/>
      <c r="Z42" s="337"/>
      <c r="AA42" s="337"/>
      <c r="AB42" s="337"/>
      <c r="AC42" s="175"/>
      <c r="AD42" s="337"/>
      <c r="AE42" s="337"/>
      <c r="AF42" s="337"/>
      <c r="AG42" s="337"/>
      <c r="AH42" s="337"/>
      <c r="AI42" s="337"/>
      <c r="AJ42" s="533" t="s">
        <v>155</v>
      </c>
      <c r="AK42" s="562">
        <f>IF(AK31&lt;AK25,1,0)</f>
        <v>0</v>
      </c>
      <c r="AL42" s="535" t="s">
        <v>69</v>
      </c>
      <c r="AM42" s="337"/>
      <c r="AN42" s="189"/>
    </row>
    <row r="43" spans="1:40" s="338" customFormat="1" ht="15.6" customHeight="1" thickBot="1" x14ac:dyDescent="0.25">
      <c r="A43" s="230"/>
      <c r="B43" s="542"/>
      <c r="C43" s="543"/>
      <c r="D43" s="544"/>
      <c r="F43" s="349"/>
      <c r="G43" s="349"/>
      <c r="N43" s="343"/>
      <c r="O43" s="339"/>
      <c r="P43" s="346"/>
      <c r="V43" s="221"/>
      <c r="W43" s="340"/>
      <c r="X43" s="340"/>
      <c r="Y43" s="340"/>
      <c r="Z43" s="340"/>
      <c r="AA43" s="340"/>
      <c r="AB43" s="340"/>
      <c r="AC43" s="345"/>
      <c r="AD43" s="340"/>
      <c r="AE43" s="340"/>
      <c r="AF43" s="340"/>
      <c r="AG43" s="340"/>
      <c r="AH43" s="340"/>
      <c r="AI43" s="340"/>
      <c r="AJ43" s="565"/>
      <c r="AK43" s="566"/>
      <c r="AL43" s="567"/>
      <c r="AM43" s="340"/>
      <c r="AN43" s="342"/>
    </row>
    <row r="44" spans="1:40" s="338" customFormat="1" ht="15.6" customHeight="1" x14ac:dyDescent="0.2">
      <c r="A44" s="230"/>
      <c r="B44" s="554" t="s">
        <v>184</v>
      </c>
      <c r="C44" s="554"/>
      <c r="D44" s="554"/>
      <c r="J44" s="350"/>
      <c r="K44" s="350"/>
      <c r="L44" s="350"/>
      <c r="M44" s="350"/>
      <c r="N44" s="343"/>
      <c r="O44" s="339"/>
      <c r="V44" s="342"/>
      <c r="W44" s="340"/>
      <c r="X44" s="340"/>
      <c r="Y44" s="340"/>
      <c r="Z44" s="340"/>
      <c r="AA44" s="340"/>
      <c r="AB44" s="340"/>
      <c r="AC44" s="345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2"/>
    </row>
    <row r="45" spans="1:40" ht="8.25" customHeight="1" x14ac:dyDescent="0.2">
      <c r="A45" s="230"/>
      <c r="B45" s="351"/>
      <c r="C45" s="352"/>
      <c r="D45" s="180"/>
      <c r="E45" s="180"/>
      <c r="F45" s="173"/>
      <c r="G45" s="173"/>
      <c r="H45" s="178"/>
      <c r="I45" s="180"/>
      <c r="J45" s="180"/>
      <c r="K45" s="180"/>
      <c r="L45" s="180"/>
      <c r="M45" s="180"/>
      <c r="N45" s="180"/>
      <c r="O45" s="336"/>
      <c r="V45" s="342"/>
      <c r="W45" s="340"/>
      <c r="X45" s="340"/>
      <c r="Y45" s="340"/>
      <c r="Z45" s="340"/>
      <c r="AA45" s="340"/>
      <c r="AB45" s="340"/>
      <c r="AC45" s="345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42"/>
    </row>
    <row r="46" spans="1:40" ht="15.6" customHeight="1" x14ac:dyDescent="0.2">
      <c r="A46" s="230"/>
      <c r="B46" s="351"/>
      <c r="C46" s="352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336"/>
      <c r="V46" s="342"/>
      <c r="W46" s="340"/>
      <c r="X46" s="340"/>
      <c r="Y46" s="340"/>
      <c r="Z46" s="340"/>
      <c r="AA46" s="340"/>
      <c r="AB46" s="340"/>
      <c r="AC46" s="345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42"/>
    </row>
    <row r="47" spans="1:40" ht="15.6" customHeight="1" thickBot="1" x14ac:dyDescent="0.25">
      <c r="A47" s="230"/>
      <c r="B47" s="352"/>
      <c r="C47" s="352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353"/>
      <c r="V47" s="342"/>
      <c r="W47" s="340"/>
      <c r="X47" s="340"/>
      <c r="Y47" s="340"/>
      <c r="Z47" s="340"/>
      <c r="AA47" s="340"/>
      <c r="AB47" s="340"/>
      <c r="AC47" s="345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42"/>
    </row>
    <row r="48" spans="1:40" ht="6.75" customHeight="1" x14ac:dyDescent="0.2">
      <c r="A48" s="354"/>
      <c r="B48" s="355"/>
      <c r="C48" s="355"/>
      <c r="D48" s="355"/>
      <c r="E48" s="355"/>
      <c r="F48" s="211"/>
      <c r="G48" s="211"/>
      <c r="H48" s="563"/>
      <c r="I48" s="563"/>
      <c r="J48" s="563"/>
      <c r="K48" s="563"/>
      <c r="L48" s="563"/>
      <c r="M48" s="211"/>
      <c r="N48" s="211"/>
      <c r="O48" s="173"/>
      <c r="V48" s="342"/>
      <c r="W48" s="340"/>
      <c r="X48" s="340"/>
      <c r="Y48" s="340"/>
      <c r="Z48" s="340"/>
      <c r="AA48" s="340"/>
      <c r="AB48" s="340"/>
      <c r="AC48" s="345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42"/>
    </row>
    <row r="49" spans="1:44" ht="15.6" customHeight="1" x14ac:dyDescent="0.25">
      <c r="A49" s="564">
        <v>1</v>
      </c>
      <c r="B49" s="564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180"/>
      <c r="N49" s="180"/>
      <c r="O49" s="188"/>
      <c r="V49" s="342"/>
      <c r="W49" s="340"/>
      <c r="X49" s="340"/>
      <c r="Y49" s="340"/>
      <c r="Z49" s="340"/>
      <c r="AA49" s="340"/>
      <c r="AB49" s="340"/>
      <c r="AC49" s="345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42"/>
    </row>
    <row r="50" spans="1:44" ht="12.6" customHeight="1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8"/>
      <c r="V50" s="342"/>
      <c r="W50" s="340"/>
      <c r="X50" s="340"/>
      <c r="Y50" s="340"/>
      <c r="Z50" s="340"/>
      <c r="AA50" s="340"/>
      <c r="AB50" s="340"/>
      <c r="AC50" s="345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42"/>
    </row>
    <row r="51" spans="1:44" s="224" customFormat="1" ht="39.6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219"/>
      <c r="Q51" s="219"/>
      <c r="R51" s="219"/>
      <c r="S51" s="219"/>
      <c r="T51" s="219"/>
      <c r="U51" s="219"/>
      <c r="V51" s="221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1"/>
      <c r="AO51" s="220"/>
      <c r="AP51" s="220"/>
      <c r="AQ51" s="220"/>
      <c r="AR51" s="220"/>
    </row>
    <row r="52" spans="1:44" s="224" customFormat="1" ht="33" customHeight="1" x14ac:dyDescent="0.2">
      <c r="A52" s="173"/>
      <c r="B52" s="173"/>
      <c r="J52" s="173"/>
      <c r="K52" s="173"/>
      <c r="L52" s="173"/>
      <c r="M52" s="173"/>
      <c r="N52" s="173"/>
      <c r="O52" s="173"/>
      <c r="P52" s="219"/>
      <c r="Q52" s="219"/>
      <c r="R52" s="219"/>
      <c r="S52" s="219"/>
      <c r="T52" s="219"/>
      <c r="U52" s="219"/>
      <c r="V52" s="221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1"/>
      <c r="AO52" s="220"/>
      <c r="AP52" s="220"/>
      <c r="AQ52" s="220"/>
      <c r="AR52" s="220"/>
    </row>
    <row r="53" spans="1:44" s="224" customFormat="1" ht="33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352"/>
      <c r="Q53" s="352"/>
      <c r="R53" s="352"/>
      <c r="S53" s="352"/>
      <c r="T53" s="352"/>
      <c r="U53" s="352"/>
      <c r="V53" s="221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1"/>
      <c r="AO53" s="220"/>
      <c r="AP53" s="220"/>
      <c r="AQ53" s="220"/>
      <c r="AR53" s="220"/>
    </row>
    <row r="54" spans="1:44" s="224" customFormat="1" ht="35.2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219"/>
      <c r="Q54" s="219"/>
      <c r="R54" s="219"/>
      <c r="S54" s="219"/>
      <c r="T54" s="219"/>
      <c r="U54" s="219"/>
      <c r="V54" s="221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1"/>
      <c r="AO54" s="220"/>
      <c r="AP54" s="220"/>
      <c r="AQ54" s="220"/>
      <c r="AR54" s="220"/>
    </row>
    <row r="55" spans="1:44" s="224" customFormat="1" ht="33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219"/>
      <c r="Q55" s="219"/>
      <c r="R55" s="219"/>
      <c r="S55" s="219"/>
      <c r="T55" s="219"/>
      <c r="U55" s="219"/>
      <c r="V55" s="221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1"/>
      <c r="AO55" s="220"/>
      <c r="AP55" s="220"/>
      <c r="AQ55" s="220"/>
      <c r="AR55" s="220"/>
    </row>
    <row r="56" spans="1:44" s="224" customFormat="1" ht="39.6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219"/>
      <c r="Q56" s="219"/>
      <c r="R56" s="219"/>
      <c r="S56" s="219"/>
      <c r="T56" s="219"/>
      <c r="U56" s="219"/>
      <c r="V56" s="221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1"/>
      <c r="AO56" s="220"/>
      <c r="AP56" s="220"/>
      <c r="AQ56" s="220"/>
      <c r="AR56" s="220"/>
    </row>
    <row r="57" spans="1:44" ht="5.0999999999999996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80"/>
      <c r="Q57" s="180"/>
      <c r="R57" s="180"/>
      <c r="S57" s="180"/>
      <c r="T57" s="180"/>
      <c r="U57" s="180"/>
      <c r="V57" s="189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189"/>
    </row>
    <row r="58" spans="1:44" ht="20.100000000000001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80"/>
      <c r="Q58" s="180"/>
      <c r="R58" s="180"/>
      <c r="S58" s="180"/>
      <c r="T58" s="180"/>
      <c r="U58" s="180"/>
      <c r="V58" s="189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189"/>
    </row>
    <row r="59" spans="1:44" x14ac:dyDescent="0.35">
      <c r="A59" s="356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8"/>
      <c r="N59" s="357"/>
      <c r="O59" s="357"/>
      <c r="P59" s="180"/>
      <c r="Q59" s="180"/>
      <c r="R59" s="180"/>
      <c r="S59" s="180"/>
      <c r="T59" s="180"/>
      <c r="U59" s="180"/>
    </row>
    <row r="60" spans="1:44" ht="13.5" customHeight="1" x14ac:dyDescent="0.5">
      <c r="A60" s="359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60"/>
      <c r="N60" s="359"/>
      <c r="O60" s="359"/>
    </row>
  </sheetData>
  <sheetProtection algorithmName="SHA-512" hashValue="2DPEyTX1cX2iKDye19PkR0VWbGWOqXkQlklh74WwrL5uFWczmymGTxX1h9Ak3QumqcRQH+7fVd8Uy/g1x/j/mw==" saltValue="AuFncH8rCkauebJ2sns4+A==" spinCount="100000" sheet="1" objects="1" scenarios="1" selectLockedCells="1"/>
  <mergeCells count="108">
    <mergeCell ref="B44:D44"/>
    <mergeCell ref="H48:L48"/>
    <mergeCell ref="A49:L49"/>
    <mergeCell ref="AL40:AL41"/>
    <mergeCell ref="B41:D41"/>
    <mergeCell ref="F41:G41"/>
    <mergeCell ref="B42:D43"/>
    <mergeCell ref="AJ42:AJ43"/>
    <mergeCell ref="AK42:AK43"/>
    <mergeCell ref="AL42:AL43"/>
    <mergeCell ref="AJ38:AJ39"/>
    <mergeCell ref="AK38:AK39"/>
    <mergeCell ref="AL38:AL39"/>
    <mergeCell ref="B39:D40"/>
    <mergeCell ref="E39:G39"/>
    <mergeCell ref="H39:M39"/>
    <mergeCell ref="F40:G40"/>
    <mergeCell ref="H40:M40"/>
    <mergeCell ref="AJ40:AJ41"/>
    <mergeCell ref="AK40:AK41"/>
    <mergeCell ref="B34:N34"/>
    <mergeCell ref="B36:D37"/>
    <mergeCell ref="F36:G37"/>
    <mergeCell ref="H36:M37"/>
    <mergeCell ref="Z36:AA36"/>
    <mergeCell ref="AB36:AG36"/>
    <mergeCell ref="Z37:AA37"/>
    <mergeCell ref="AB37:AG38"/>
    <mergeCell ref="B38:D38"/>
    <mergeCell ref="F38:G38"/>
    <mergeCell ref="H38:M38"/>
    <mergeCell ref="B30:F30"/>
    <mergeCell ref="G30:M30"/>
    <mergeCell ref="AB30:AF30"/>
    <mergeCell ref="D31:E32"/>
    <mergeCell ref="AB31:AF31"/>
    <mergeCell ref="AG31:AH31"/>
    <mergeCell ref="AJ31:AJ32"/>
    <mergeCell ref="AK31:AK32"/>
    <mergeCell ref="AL31:AL32"/>
    <mergeCell ref="AB32:AF32"/>
    <mergeCell ref="C26:F26"/>
    <mergeCell ref="G26:I26"/>
    <mergeCell ref="AB26:AF26"/>
    <mergeCell ref="B27:I27"/>
    <mergeCell ref="J27:N28"/>
    <mergeCell ref="AB27:AF27"/>
    <mergeCell ref="D28:F28"/>
    <mergeCell ref="H28:I28"/>
    <mergeCell ref="AB28:AF28"/>
    <mergeCell ref="AB22:AF22"/>
    <mergeCell ref="AG22:AH22"/>
    <mergeCell ref="AL22:AL25"/>
    <mergeCell ref="C23:F23"/>
    <mergeCell ref="G23:I23"/>
    <mergeCell ref="J23:N23"/>
    <mergeCell ref="AB23:AF23"/>
    <mergeCell ref="C24:F24"/>
    <mergeCell ref="G24:I24"/>
    <mergeCell ref="J24:N24"/>
    <mergeCell ref="AB24:AF24"/>
    <mergeCell ref="C25:F25"/>
    <mergeCell ref="G25:I25"/>
    <mergeCell ref="J25:N25"/>
    <mergeCell ref="AB25:AF25"/>
    <mergeCell ref="C18:D18"/>
    <mergeCell ref="E18:I18"/>
    <mergeCell ref="J18:N18"/>
    <mergeCell ref="C19:I19"/>
    <mergeCell ref="B20:I20"/>
    <mergeCell ref="K20:N20"/>
    <mergeCell ref="C21:F21"/>
    <mergeCell ref="G21:I21"/>
    <mergeCell ref="J21:N22"/>
    <mergeCell ref="C22:F22"/>
    <mergeCell ref="G22:I22"/>
    <mergeCell ref="AF13:AG13"/>
    <mergeCell ref="C14:F14"/>
    <mergeCell ref="H14:I14"/>
    <mergeCell ref="AF14:AG14"/>
    <mergeCell ref="C15:I15"/>
    <mergeCell ref="AF15:AG15"/>
    <mergeCell ref="AF16:AG16"/>
    <mergeCell ref="C17:I17"/>
    <mergeCell ref="AF17:AG17"/>
    <mergeCell ref="B8:C8"/>
    <mergeCell ref="D8:F8"/>
    <mergeCell ref="H8:I8"/>
    <mergeCell ref="J8:M8"/>
    <mergeCell ref="C9:I9"/>
    <mergeCell ref="J9:N9"/>
    <mergeCell ref="C10:I10"/>
    <mergeCell ref="J10:N10"/>
    <mergeCell ref="C11:E11"/>
    <mergeCell ref="F11:G11"/>
    <mergeCell ref="J11:N17"/>
    <mergeCell ref="C12:G12"/>
    <mergeCell ref="C13:E13"/>
    <mergeCell ref="C16:I16"/>
    <mergeCell ref="K1:L1"/>
    <mergeCell ref="B2:H3"/>
    <mergeCell ref="J2:M2"/>
    <mergeCell ref="I3:M3"/>
    <mergeCell ref="B4:N4"/>
    <mergeCell ref="B7:C7"/>
    <mergeCell ref="D7:F7"/>
    <mergeCell ref="H7:I7"/>
    <mergeCell ref="J7:M7"/>
  </mergeCells>
  <conditionalFormatting sqref="B7:C7">
    <cfRule type="expression" dxfId="1" priority="1" stopIfTrue="1">
      <formula>$AH$11=0</formula>
    </cfRule>
  </conditionalFormatting>
  <printOptions horizontalCentered="1"/>
  <pageMargins left="0.25" right="0.25" top="0.3" bottom="0.33" header="0.25" footer="0.3"/>
  <pageSetup scale="59" orientation="portrait" r:id="rId1"/>
  <headerFooter alignWithMargins="0">
    <oddFooter>&amp;R2022 Program Year - Ver 1.0 1/1/2022</oddFooter>
  </headerFooter>
  <drawing r:id="rId2"/>
  <legacyDrawing r:id="rId3"/>
  <controls>
    <mc:AlternateContent xmlns:mc="http://schemas.openxmlformats.org/markup-compatibility/2006">
      <mc:Choice Requires="x14">
        <control shapeId="319489" r:id="rId4" name="ComboBox1">
          <controlPr defaultSize="0" autoLine="0" autoPict="0" linkedCell="AH9" listFillRange="AG9:AG11" r:id="rId5">
            <anchor moveWithCells="1">
              <from>
                <xdr:col>1</xdr:col>
                <xdr:colOff>28575</xdr:colOff>
                <xdr:row>7</xdr:row>
                <xdr:rowOff>104775</xdr:rowOff>
              </from>
              <to>
                <xdr:col>2</xdr:col>
                <xdr:colOff>685800</xdr:colOff>
                <xdr:row>7</xdr:row>
                <xdr:rowOff>447675</xdr:rowOff>
              </to>
            </anchor>
          </controlPr>
        </control>
      </mc:Choice>
      <mc:Fallback>
        <control shapeId="319489" r:id="rId4" name="ComboBox1"/>
      </mc:Fallback>
    </mc:AlternateContent>
    <mc:AlternateContent xmlns:mc="http://schemas.openxmlformats.org/markup-compatibility/2006">
      <mc:Choice Requires="x14">
        <control shapeId="319490" r:id="rId6" name="ComboBox3">
          <controlPr defaultSize="0" autoLine="0" listFillRange="X7:X11" r:id="rId7">
            <anchor moveWithCells="1" sizeWithCells="1">
              <from>
                <xdr:col>6</xdr:col>
                <xdr:colOff>1200150</xdr:colOff>
                <xdr:row>10</xdr:row>
                <xdr:rowOff>142875</xdr:rowOff>
              </from>
              <to>
                <xdr:col>8</xdr:col>
                <xdr:colOff>1066800</xdr:colOff>
                <xdr:row>10</xdr:row>
                <xdr:rowOff>409575</xdr:rowOff>
              </to>
            </anchor>
          </controlPr>
        </control>
      </mc:Choice>
      <mc:Fallback>
        <control shapeId="319490" r:id="rId6" name="ComboBox3"/>
      </mc:Fallback>
    </mc:AlternateContent>
    <mc:AlternateContent xmlns:mc="http://schemas.openxmlformats.org/markup-compatibility/2006">
      <mc:Choice Requires="x14">
        <control shapeId="319491" r:id="rId8" name="ComboBox2">
          <controlPr defaultSize="0" autoLine="0" linkedCell="$AF$9" listFillRange="Z7:Z21" r:id="rId9">
            <anchor moveWithCells="1" sizeWithCells="1">
              <from>
                <xdr:col>9</xdr:col>
                <xdr:colOff>104775</xdr:colOff>
                <xdr:row>9</xdr:row>
                <xdr:rowOff>114300</xdr:rowOff>
              </from>
              <to>
                <xdr:col>13</xdr:col>
                <xdr:colOff>95250</xdr:colOff>
                <xdr:row>9</xdr:row>
                <xdr:rowOff>409575</xdr:rowOff>
              </to>
            </anchor>
          </controlPr>
        </control>
      </mc:Choice>
      <mc:Fallback>
        <control shapeId="319491" r:id="rId8" name="ComboBox2"/>
      </mc:Fallback>
    </mc:AlternateContent>
    <mc:AlternateContent xmlns:mc="http://schemas.openxmlformats.org/markup-compatibility/2006">
      <mc:Choice Requires="x14">
        <control shapeId="319492" r:id="rId10" name="ComboBox4">
          <controlPr defaultSize="0" autoFill="0" autoLine="0" listFillRange="AB7:AB11" r:id="rId11">
            <anchor moveWithCells="1" sizeWithCells="1">
              <from>
                <xdr:col>9</xdr:col>
                <xdr:colOff>104775</xdr:colOff>
                <xdr:row>25</xdr:row>
                <xdr:rowOff>133350</xdr:rowOff>
              </from>
              <to>
                <xdr:col>13</xdr:col>
                <xdr:colOff>28575</xdr:colOff>
                <xdr:row>25</xdr:row>
                <xdr:rowOff>409575</xdr:rowOff>
              </to>
            </anchor>
          </controlPr>
        </control>
      </mc:Choice>
      <mc:Fallback>
        <control shapeId="319492" r:id="rId10" name="ComboBox4"/>
      </mc:Fallback>
    </mc:AlternateContent>
    <mc:AlternateContent xmlns:mc="http://schemas.openxmlformats.org/markup-compatibility/2006">
      <mc:Choice Requires="x14">
        <control shapeId="319493" r:id="rId12" name="ComboBox6">
          <controlPr defaultSize="0" autoLine="0" linkedCell="AE9" listFillRange="AE7:AE8" r:id="rId13">
            <anchor moveWithCells="1">
              <from>
                <xdr:col>3</xdr:col>
                <xdr:colOff>628650</xdr:colOff>
                <xdr:row>5</xdr:row>
                <xdr:rowOff>95250</xdr:rowOff>
              </from>
              <to>
                <xdr:col>4</xdr:col>
                <xdr:colOff>209550</xdr:colOff>
                <xdr:row>5</xdr:row>
                <xdr:rowOff>371475</xdr:rowOff>
              </to>
            </anchor>
          </controlPr>
        </control>
      </mc:Choice>
      <mc:Fallback>
        <control shapeId="319493" r:id="rId12" name="ComboBox6"/>
      </mc:Fallback>
    </mc:AlternateContent>
    <mc:AlternateContent xmlns:mc="http://schemas.openxmlformats.org/markup-compatibility/2006">
      <mc:Choice Requires="x14">
        <control shapeId="319494" r:id="rId14" name="ComboBox7">
          <controlPr defaultSize="0" autoLine="0" linkedCell="AE14" listFillRange="AE12:AE13" r:id="rId15">
            <anchor moveWithCells="1">
              <from>
                <xdr:col>7</xdr:col>
                <xdr:colOff>819150</xdr:colOff>
                <xdr:row>5</xdr:row>
                <xdr:rowOff>95250</xdr:rowOff>
              </from>
              <to>
                <xdr:col>8</xdr:col>
                <xdr:colOff>85725</xdr:colOff>
                <xdr:row>5</xdr:row>
                <xdr:rowOff>381000</xdr:rowOff>
              </to>
            </anchor>
          </controlPr>
        </control>
      </mc:Choice>
      <mc:Fallback>
        <control shapeId="319494" r:id="rId14" name="ComboBox7"/>
      </mc:Fallback>
    </mc:AlternateContent>
    <mc:AlternateContent xmlns:mc="http://schemas.openxmlformats.org/markup-compatibility/2006">
      <mc:Choice Requires="x14">
        <control shapeId="319495" r:id="rId16" name="ComboBox9">
          <controlPr defaultSize="0" autoLine="0" linkedCell="AA24" listFillRange="AE18:AE19" r:id="rId17">
            <anchor moveWithCells="1">
              <from>
                <xdr:col>2</xdr:col>
                <xdr:colOff>104775</xdr:colOff>
                <xdr:row>27</xdr:row>
                <xdr:rowOff>247650</xdr:rowOff>
              </from>
              <to>
                <xdr:col>2</xdr:col>
                <xdr:colOff>628650</xdr:colOff>
                <xdr:row>27</xdr:row>
                <xdr:rowOff>552450</xdr:rowOff>
              </to>
            </anchor>
          </controlPr>
        </control>
      </mc:Choice>
      <mc:Fallback>
        <control shapeId="319495" r:id="rId16" name="ComboBox9"/>
      </mc:Fallback>
    </mc:AlternateContent>
    <mc:AlternateContent xmlns:mc="http://schemas.openxmlformats.org/markup-compatibility/2006">
      <mc:Choice Requires="x14">
        <control shapeId="319496" r:id="rId18" name="ComboBox10">
          <controlPr defaultSize="0" autoLine="0" linkedCell="AA25" listFillRange="AE18:AE19" r:id="rId19">
            <anchor moveWithCells="1">
              <from>
                <xdr:col>6</xdr:col>
                <xdr:colOff>638175</xdr:colOff>
                <xdr:row>27</xdr:row>
                <xdr:rowOff>219075</xdr:rowOff>
              </from>
              <to>
                <xdr:col>6</xdr:col>
                <xdr:colOff>1190625</xdr:colOff>
                <xdr:row>27</xdr:row>
                <xdr:rowOff>542925</xdr:rowOff>
              </to>
            </anchor>
          </controlPr>
        </control>
      </mc:Choice>
      <mc:Fallback>
        <control shapeId="319496" r:id="rId18" name="ComboBox10"/>
      </mc:Fallback>
    </mc:AlternateContent>
    <mc:AlternateContent xmlns:mc="http://schemas.openxmlformats.org/markup-compatibility/2006">
      <mc:Choice Requires="x14">
        <control shapeId="319497" r:id="rId20" name="ComboBox12">
          <controlPr defaultSize="0" autoLine="0" linkedCell="AA23" listFillRange="AE18:AE19" r:id="rId21">
            <anchor moveWithCells="1">
              <from>
                <xdr:col>9</xdr:col>
                <xdr:colOff>171450</xdr:colOff>
                <xdr:row>19</xdr:row>
                <xdr:rowOff>142875</xdr:rowOff>
              </from>
              <to>
                <xdr:col>10</xdr:col>
                <xdr:colOff>47625</xdr:colOff>
                <xdr:row>19</xdr:row>
                <xdr:rowOff>409575</xdr:rowOff>
              </to>
            </anchor>
          </controlPr>
        </control>
      </mc:Choice>
      <mc:Fallback>
        <control shapeId="319497" r:id="rId20" name="ComboBox12"/>
      </mc:Fallback>
    </mc:AlternateContent>
    <mc:AlternateContent xmlns:mc="http://schemas.openxmlformats.org/markup-compatibility/2006">
      <mc:Choice Requires="x14">
        <control shapeId="319498" r:id="rId22" name="ComboBox11">
          <controlPr defaultSize="0" autoLine="0" linkedCell="AG28" listFillRange="AG24:AG26" r:id="rId23">
            <anchor moveWithCells="1">
              <from>
                <xdr:col>1</xdr:col>
                <xdr:colOff>600075</xdr:colOff>
                <xdr:row>30</xdr:row>
                <xdr:rowOff>171450</xdr:rowOff>
              </from>
              <to>
                <xdr:col>2</xdr:col>
                <xdr:colOff>361950</xdr:colOff>
                <xdr:row>31</xdr:row>
                <xdr:rowOff>161925</xdr:rowOff>
              </to>
            </anchor>
          </controlPr>
        </control>
      </mc:Choice>
      <mc:Fallback>
        <control shapeId="319498" r:id="rId22" name="ComboBox11"/>
      </mc:Fallback>
    </mc:AlternateContent>
    <mc:AlternateContent xmlns:mc="http://schemas.openxmlformats.org/markup-compatibility/2006">
      <mc:Choice Requires="x14">
        <control shapeId="319500" r:id="rId24" name="ComboBox5">
          <controlPr defaultSize="0" autoLine="0" listFillRange="AB13:AB16" r:id="rId25">
            <anchor moveWithCells="1" sizeWithCells="1">
              <from>
                <xdr:col>9</xdr:col>
                <xdr:colOff>438150</xdr:colOff>
                <xdr:row>18</xdr:row>
                <xdr:rowOff>66675</xdr:rowOff>
              </from>
              <to>
                <xdr:col>12</xdr:col>
                <xdr:colOff>209550</xdr:colOff>
                <xdr:row>18</xdr:row>
                <xdr:rowOff>361950</xdr:rowOff>
              </to>
            </anchor>
          </controlPr>
        </control>
      </mc:Choice>
      <mc:Fallback>
        <control shapeId="319500" r:id="rId24" name="ComboBox5"/>
      </mc:Fallback>
    </mc:AlternateContent>
    <mc:AlternateContent xmlns:mc="http://schemas.openxmlformats.org/markup-compatibility/2006">
      <mc:Choice Requires="x14">
        <control shapeId="319501" r:id="rId26" name="ComboBox8">
          <controlPr defaultSize="0" autoLine="0" listFillRange="AB19:AB20" r:id="rId27">
            <anchor moveWithCells="1" sizeWithCells="1">
              <from>
                <xdr:col>2</xdr:col>
                <xdr:colOff>57150</xdr:colOff>
                <xdr:row>17</xdr:row>
                <xdr:rowOff>114300</xdr:rowOff>
              </from>
              <to>
                <xdr:col>3</xdr:col>
                <xdr:colOff>838200</xdr:colOff>
                <xdr:row>17</xdr:row>
                <xdr:rowOff>419100</xdr:rowOff>
              </to>
            </anchor>
          </controlPr>
        </control>
      </mc:Choice>
      <mc:Fallback>
        <control shapeId="319501" r:id="rId26" name="ComboBox8"/>
      </mc:Fallback>
    </mc:AlternateContent>
    <mc:AlternateContent xmlns:mc="http://schemas.openxmlformats.org/markup-compatibility/2006">
      <mc:Choice Requires="x14">
        <control shapeId="319502" r:id="rId28" name="ComboBox15">
          <controlPr defaultSize="0" autoLine="0" listFillRange="AF14:AF17" r:id="rId29">
            <anchor moveWithCells="1" sizeWithCells="1">
              <from>
                <xdr:col>2</xdr:col>
                <xdr:colOff>95250</xdr:colOff>
                <xdr:row>14</xdr:row>
                <xdr:rowOff>95250</xdr:rowOff>
              </from>
              <to>
                <xdr:col>8</xdr:col>
                <xdr:colOff>1200150</xdr:colOff>
                <xdr:row>14</xdr:row>
                <xdr:rowOff>438150</xdr:rowOff>
              </to>
            </anchor>
          </controlPr>
        </control>
      </mc:Choice>
      <mc:Fallback>
        <control shapeId="319502" r:id="rId28" name="ComboBox15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tabColor rgb="FFFFC000"/>
    <pageSetUpPr fitToPage="1"/>
  </sheetPr>
  <dimension ref="A1:AM85"/>
  <sheetViews>
    <sheetView showGridLines="0" zoomScaleNormal="100" zoomScaleSheetLayoutView="100" workbookViewId="0"/>
  </sheetViews>
  <sheetFormatPr defaultColWidth="9.28515625" defaultRowHeight="27" x14ac:dyDescent="0.35"/>
  <cols>
    <col min="1" max="1" width="0.7109375" style="11" customWidth="1"/>
    <col min="2" max="2" width="32" style="12" customWidth="1"/>
    <col min="3" max="3" width="2.5703125" style="12" customWidth="1"/>
    <col min="4" max="4" width="13.28515625" style="12" customWidth="1"/>
    <col min="5" max="5" width="10" style="12" customWidth="1"/>
    <col min="6" max="6" width="11.42578125" style="12" customWidth="1"/>
    <col min="7" max="7" width="21.5703125" style="12" customWidth="1"/>
    <col min="8" max="8" width="8.5703125" style="12" customWidth="1"/>
    <col min="9" max="9" width="20.5703125" style="12" customWidth="1"/>
    <col min="10" max="10" width="4.28515625" style="12" customWidth="1"/>
    <col min="11" max="11" width="5.42578125" style="12" customWidth="1"/>
    <col min="12" max="12" width="6.42578125" style="12" customWidth="1"/>
    <col min="13" max="13" width="6.42578125" style="49" customWidth="1"/>
    <col min="14" max="14" width="2.5703125" style="12" customWidth="1"/>
    <col min="15" max="15" width="0.7109375" style="12" customWidth="1"/>
    <col min="16" max="16" width="16.42578125" style="15" customWidth="1"/>
    <col min="17" max="23" width="21" style="15" customWidth="1"/>
    <col min="24" max="24" width="0.7109375" style="15" customWidth="1"/>
    <col min="25" max="25" width="3.5703125" style="84" hidden="1" customWidth="1"/>
    <col min="26" max="26" width="18.7109375" style="84" hidden="1" customWidth="1"/>
    <col min="27" max="27" width="3.5703125" style="84" hidden="1" customWidth="1"/>
    <col min="28" max="28" width="16.42578125" style="84" hidden="1" customWidth="1"/>
    <col min="29" max="29" width="20.42578125" style="84" hidden="1" customWidth="1"/>
    <col min="30" max="30" width="3.5703125" style="84" hidden="1" customWidth="1"/>
    <col min="31" max="33" width="16.28515625" style="84" hidden="1" customWidth="1"/>
    <col min="34" max="34" width="9.42578125" style="84" hidden="1" customWidth="1"/>
    <col min="35" max="35" width="0.7109375" style="15" customWidth="1"/>
    <col min="36" max="39" width="9.28515625" style="15" customWidth="1"/>
    <col min="40" max="16384" width="9.28515625" style="12"/>
  </cols>
  <sheetData>
    <row r="1" spans="1:39" ht="5.65" customHeight="1" x14ac:dyDescent="0.35">
      <c r="A1" s="109"/>
      <c r="B1" s="27"/>
      <c r="C1" s="28"/>
      <c r="D1" s="29"/>
      <c r="E1" s="29"/>
      <c r="F1" s="29"/>
      <c r="G1" s="29"/>
      <c r="H1" s="29"/>
      <c r="I1" s="29"/>
      <c r="J1" s="28"/>
      <c r="K1" s="632"/>
      <c r="L1" s="632"/>
      <c r="M1" s="30"/>
      <c r="N1" s="31"/>
      <c r="O1" s="21"/>
      <c r="P1" s="21"/>
      <c r="Q1" s="21"/>
      <c r="R1" s="21"/>
      <c r="S1" s="21"/>
      <c r="T1" s="21"/>
      <c r="U1" s="21"/>
      <c r="V1" s="21"/>
      <c r="X1" s="14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14"/>
    </row>
    <row r="2" spans="1:39" ht="28.15" customHeight="1" x14ac:dyDescent="0.2">
      <c r="A2" s="19"/>
      <c r="B2" s="645" t="str">
        <f>CONCATENATE("Standard Application Form ",'Application Form'!$AH$9)</f>
        <v>Standard Application Form Retrofit</v>
      </c>
      <c r="C2" s="646"/>
      <c r="D2" s="646"/>
      <c r="E2" s="646"/>
      <c r="F2" s="646"/>
      <c r="G2" s="646"/>
      <c r="H2" s="646"/>
      <c r="I2" s="377" t="str">
        <f>'Application Form'!I2</f>
        <v>APS-22-</v>
      </c>
      <c r="J2" s="649" t="str">
        <f>IF('Application Form'!$J$2="","",'Application Form'!$J$2)</f>
        <v/>
      </c>
      <c r="K2" s="649"/>
      <c r="L2" s="649"/>
      <c r="M2" s="650"/>
      <c r="N2" s="20"/>
      <c r="O2" s="21"/>
      <c r="P2" s="21"/>
      <c r="Q2" s="21"/>
      <c r="R2" s="21"/>
      <c r="S2" s="21"/>
      <c r="T2" s="21"/>
      <c r="U2" s="21"/>
      <c r="V2" s="21"/>
      <c r="X2" s="14"/>
      <c r="AA2" s="125"/>
      <c r="AB2" s="125"/>
      <c r="AC2" s="125"/>
      <c r="AD2" s="125"/>
      <c r="AE2" s="125"/>
      <c r="AF2" s="125"/>
      <c r="AG2" s="125"/>
      <c r="AI2" s="14"/>
    </row>
    <row r="3" spans="1:39" ht="15.75" customHeight="1" thickBot="1" x14ac:dyDescent="0.25">
      <c r="A3" s="19"/>
      <c r="B3" s="647"/>
      <c r="C3" s="648"/>
      <c r="D3" s="648"/>
      <c r="E3" s="648"/>
      <c r="F3" s="648"/>
      <c r="G3" s="648"/>
      <c r="H3" s="648"/>
      <c r="I3" s="631" t="s">
        <v>170</v>
      </c>
      <c r="J3" s="631"/>
      <c r="K3" s="631"/>
      <c r="L3" s="631"/>
      <c r="M3" s="631"/>
      <c r="N3" s="20"/>
      <c r="O3" s="21"/>
      <c r="P3" s="21"/>
      <c r="Q3" s="21"/>
      <c r="R3" s="21"/>
      <c r="S3" s="21"/>
      <c r="T3" s="21"/>
      <c r="U3" s="21"/>
      <c r="V3" s="21"/>
      <c r="X3" s="14"/>
      <c r="AA3" s="125"/>
      <c r="AB3" s="125"/>
      <c r="AC3" s="125"/>
      <c r="AD3" s="125"/>
      <c r="AE3" s="125"/>
      <c r="AF3" s="125"/>
      <c r="AG3" s="125"/>
      <c r="AI3" s="14"/>
    </row>
    <row r="4" spans="1:39" s="34" customFormat="1" ht="48" customHeight="1" thickBot="1" x14ac:dyDescent="0.25">
      <c r="A4" s="32"/>
      <c r="B4" s="595" t="s">
        <v>139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7"/>
      <c r="O4" s="33"/>
      <c r="P4" s="33"/>
      <c r="Q4" s="33"/>
      <c r="R4" s="33"/>
      <c r="S4" s="33"/>
      <c r="T4" s="33"/>
      <c r="U4" s="33"/>
      <c r="V4" s="33"/>
      <c r="W4" s="35"/>
      <c r="X4" s="58"/>
      <c r="Y4" s="84"/>
      <c r="Z4" s="84"/>
      <c r="AA4" s="125"/>
      <c r="AB4" s="126" t="b">
        <f>IF(('Application Form'!AA25="X"),IF($AC$4=AC7,1,IF($AC$4=AC8,2,IF($AC$4=AC9,3,0))))</f>
        <v>0</v>
      </c>
      <c r="AC4" s="589" t="s">
        <v>165</v>
      </c>
      <c r="AD4" s="590"/>
      <c r="AE4" s="591"/>
      <c r="AF4" s="127"/>
      <c r="AG4" s="125"/>
      <c r="AH4" s="84"/>
      <c r="AI4" s="58"/>
      <c r="AJ4" s="35"/>
      <c r="AK4" s="35"/>
      <c r="AL4" s="35"/>
      <c r="AM4" s="35"/>
    </row>
    <row r="5" spans="1:39" s="39" customFormat="1" ht="6" customHeight="1" x14ac:dyDescent="0.2">
      <c r="A5" s="36"/>
      <c r="B5" s="60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61"/>
      <c r="O5" s="37"/>
      <c r="P5" s="37"/>
      <c r="Q5" s="37"/>
      <c r="R5" s="37"/>
      <c r="S5" s="37"/>
      <c r="T5" s="37"/>
      <c r="U5" s="37"/>
      <c r="V5" s="37"/>
      <c r="W5" s="40"/>
      <c r="X5" s="59"/>
      <c r="Y5" s="84"/>
      <c r="Z5" s="84"/>
      <c r="AA5" s="125"/>
      <c r="AB5" s="128"/>
      <c r="AC5" s="129"/>
      <c r="AD5" s="129"/>
      <c r="AE5" s="129"/>
      <c r="AF5" s="130"/>
      <c r="AG5" s="125"/>
      <c r="AH5" s="84"/>
      <c r="AI5" s="59"/>
      <c r="AJ5" s="40"/>
      <c r="AK5" s="40"/>
      <c r="AL5" s="40"/>
      <c r="AM5" s="40"/>
    </row>
    <row r="6" spans="1:39" ht="20.65" customHeight="1" x14ac:dyDescent="0.2">
      <c r="A6" s="41"/>
      <c r="B6" s="170" t="s">
        <v>51</v>
      </c>
      <c r="C6" s="168"/>
      <c r="D6" s="3"/>
      <c r="E6" s="3"/>
      <c r="F6" s="3"/>
      <c r="G6" s="3"/>
      <c r="H6" s="3"/>
      <c r="I6" s="3"/>
      <c r="J6" s="3"/>
      <c r="K6" s="3"/>
      <c r="L6" s="3"/>
      <c r="M6" s="3"/>
      <c r="N6" s="106"/>
      <c r="O6" s="21"/>
      <c r="P6" s="21"/>
      <c r="Q6" s="21"/>
      <c r="R6" s="21"/>
      <c r="S6" s="21"/>
      <c r="T6" s="21"/>
      <c r="U6" s="21"/>
      <c r="V6" s="21"/>
      <c r="X6" s="14"/>
      <c r="Y6" s="112"/>
      <c r="Z6" s="110" t="s">
        <v>4</v>
      </c>
      <c r="AA6" s="125"/>
      <c r="AB6" s="128"/>
      <c r="AC6" s="592" t="s">
        <v>166</v>
      </c>
      <c r="AD6" s="593"/>
      <c r="AE6" s="594"/>
      <c r="AF6" s="130"/>
      <c r="AG6" s="125"/>
      <c r="AI6" s="14"/>
    </row>
    <row r="7" spans="1:39" s="39" customFormat="1" ht="39.6" customHeight="1" thickBot="1" x14ac:dyDescent="0.3">
      <c r="A7" s="42"/>
      <c r="B7" s="171" t="str">
        <f>IF('Application Form'!$AH$9="","",'Application Form'!$AH$9)</f>
        <v>Retrofit</v>
      </c>
      <c r="C7" s="169"/>
      <c r="D7" s="3"/>
      <c r="E7" s="3"/>
      <c r="F7" s="3"/>
      <c r="G7" s="3"/>
      <c r="H7" s="3"/>
      <c r="I7" s="3"/>
      <c r="J7" s="3"/>
      <c r="K7" s="3"/>
      <c r="L7" s="3"/>
      <c r="M7" s="3"/>
      <c r="N7" s="107"/>
      <c r="O7" s="37"/>
      <c r="P7" s="37"/>
      <c r="Q7" s="37"/>
      <c r="R7" s="37"/>
      <c r="S7" s="37"/>
      <c r="T7" s="37"/>
      <c r="U7" s="37"/>
      <c r="V7" s="37"/>
      <c r="W7" s="40"/>
      <c r="X7" s="59"/>
      <c r="Y7" s="111">
        <v>1</v>
      </c>
      <c r="Z7" s="115" t="s">
        <v>57</v>
      </c>
      <c r="AA7" s="131"/>
      <c r="AB7" s="132">
        <v>1</v>
      </c>
      <c r="AC7" s="575" t="s">
        <v>165</v>
      </c>
      <c r="AD7" s="576"/>
      <c r="AE7" s="577"/>
      <c r="AF7" s="133"/>
      <c r="AG7" s="134"/>
      <c r="AH7" s="86"/>
      <c r="AI7" s="59"/>
      <c r="AJ7" s="40"/>
    </row>
    <row r="8" spans="1:39" s="39" customFormat="1" ht="39" customHeight="1" x14ac:dyDescent="0.2">
      <c r="A8" s="43"/>
      <c r="B8" s="44" t="s">
        <v>9</v>
      </c>
      <c r="C8" s="651" t="str">
        <f>IF('Application Form'!$C$9:$I$9="","",'Application Form'!$C$9:$I$9)</f>
        <v/>
      </c>
      <c r="D8" s="652"/>
      <c r="E8" s="652"/>
      <c r="F8" s="652"/>
      <c r="G8" s="652"/>
      <c r="H8" s="652"/>
      <c r="I8" s="652"/>
      <c r="J8" s="598"/>
      <c r="K8" s="598"/>
      <c r="L8" s="598"/>
      <c r="M8" s="598"/>
      <c r="N8" s="599"/>
      <c r="O8" s="37"/>
      <c r="P8" s="37"/>
      <c r="Q8" s="37"/>
      <c r="R8" s="37"/>
      <c r="S8" s="37"/>
      <c r="T8" s="37"/>
      <c r="U8" s="37"/>
      <c r="V8" s="37"/>
      <c r="W8" s="40"/>
      <c r="X8" s="59"/>
      <c r="Y8" s="111">
        <v>2</v>
      </c>
      <c r="Z8" s="115" t="s">
        <v>133</v>
      </c>
      <c r="AA8" s="135"/>
      <c r="AB8" s="136">
        <v>2</v>
      </c>
      <c r="AC8" s="575" t="s">
        <v>167</v>
      </c>
      <c r="AD8" s="576"/>
      <c r="AE8" s="577"/>
      <c r="AF8" s="133"/>
      <c r="AG8" s="134"/>
      <c r="AH8" s="84"/>
      <c r="AI8" s="59"/>
      <c r="AJ8" s="40"/>
      <c r="AK8" s="40"/>
      <c r="AL8" s="40"/>
      <c r="AM8" s="40"/>
    </row>
    <row r="9" spans="1:39" s="39" customFormat="1" ht="39.6" customHeight="1" x14ac:dyDescent="0.2">
      <c r="A9" s="43"/>
      <c r="B9" s="45" t="s">
        <v>10</v>
      </c>
      <c r="C9" s="637" t="str">
        <f>IF('Application Form'!$C$10:$I$10="","",'Application Form'!$C$10:$I$10)</f>
        <v/>
      </c>
      <c r="D9" s="638"/>
      <c r="E9" s="638"/>
      <c r="F9" s="638"/>
      <c r="G9" s="638"/>
      <c r="H9" s="638"/>
      <c r="I9" s="638"/>
      <c r="J9" s="22"/>
      <c r="K9" s="22"/>
      <c r="L9" s="22"/>
      <c r="M9" s="22"/>
      <c r="N9" s="53"/>
      <c r="O9" s="162"/>
      <c r="P9" s="37"/>
      <c r="Q9" s="37"/>
      <c r="R9" s="37"/>
      <c r="S9" s="37"/>
      <c r="T9" s="37"/>
      <c r="U9" s="37"/>
      <c r="V9" s="37"/>
      <c r="W9" s="40"/>
      <c r="X9" s="59"/>
      <c r="Y9" s="111">
        <v>3</v>
      </c>
      <c r="Z9" s="116" t="s">
        <v>135</v>
      </c>
      <c r="AA9" s="135"/>
      <c r="AB9" s="136">
        <v>3</v>
      </c>
      <c r="AC9" s="575" t="s">
        <v>168</v>
      </c>
      <c r="AD9" s="576"/>
      <c r="AE9" s="577"/>
      <c r="AF9" s="133"/>
      <c r="AG9" s="134"/>
      <c r="AH9" s="84"/>
      <c r="AI9" s="59"/>
      <c r="AJ9" s="40"/>
      <c r="AK9" s="40"/>
      <c r="AL9" s="40"/>
      <c r="AM9" s="40"/>
    </row>
    <row r="10" spans="1:39" s="39" customFormat="1" ht="39.6" customHeight="1" x14ac:dyDescent="0.25">
      <c r="A10" s="47"/>
      <c r="B10" s="581" t="s">
        <v>187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3"/>
      <c r="O10" s="162"/>
      <c r="P10" s="37"/>
      <c r="Q10" s="37"/>
      <c r="R10" s="37"/>
      <c r="S10" s="37"/>
      <c r="T10" s="37"/>
      <c r="U10" s="37"/>
      <c r="V10" s="37"/>
      <c r="W10" s="40"/>
      <c r="X10" s="59"/>
      <c r="Y10" s="111">
        <v>4</v>
      </c>
      <c r="Z10" s="115" t="s">
        <v>134</v>
      </c>
      <c r="AA10" s="125"/>
      <c r="AB10" s="128"/>
      <c r="AC10" s="137"/>
      <c r="AD10" s="138"/>
      <c r="AE10" s="139"/>
      <c r="AF10" s="130"/>
      <c r="AG10" s="125"/>
      <c r="AH10" s="84"/>
      <c r="AI10" s="59"/>
      <c r="AJ10" s="40"/>
      <c r="AK10" s="40"/>
      <c r="AL10" s="40"/>
      <c r="AM10" s="40"/>
    </row>
    <row r="11" spans="1:39" s="39" customFormat="1" ht="51.75" customHeight="1" x14ac:dyDescent="0.2">
      <c r="A11" s="43"/>
      <c r="B11" s="124" t="s">
        <v>163</v>
      </c>
      <c r="C11" s="634" t="s">
        <v>54</v>
      </c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6"/>
      <c r="O11" s="162"/>
      <c r="P11" s="37"/>
      <c r="Q11" s="37"/>
      <c r="R11" s="37"/>
      <c r="S11" s="37"/>
      <c r="T11" s="37"/>
      <c r="U11" s="37"/>
      <c r="V11" s="37"/>
      <c r="W11" s="40"/>
      <c r="X11" s="59"/>
      <c r="Y11" s="98">
        <v>5</v>
      </c>
      <c r="Z11" s="115"/>
      <c r="AA11" s="125"/>
      <c r="AB11" s="128"/>
      <c r="AC11" s="578" t="s">
        <v>168</v>
      </c>
      <c r="AD11" s="579"/>
      <c r="AE11" s="580"/>
      <c r="AF11" s="130"/>
      <c r="AG11" s="125"/>
      <c r="AH11" s="84"/>
      <c r="AI11" s="59"/>
      <c r="AJ11" s="40"/>
      <c r="AK11" s="40"/>
      <c r="AL11" s="40"/>
      <c r="AM11" s="40"/>
    </row>
    <row r="12" spans="1:39" s="39" customFormat="1" ht="27" customHeight="1" x14ac:dyDescent="0.2">
      <c r="A12" s="43"/>
      <c r="B12" s="586" t="s">
        <v>189</v>
      </c>
      <c r="C12" s="145"/>
      <c r="D12" s="584" t="str">
        <f>IF($AC$12="","",$AC$12)</f>
        <v/>
      </c>
      <c r="E12" s="584"/>
      <c r="F12" s="584"/>
      <c r="G12" s="584"/>
      <c r="H12" s="584"/>
      <c r="I12" s="584"/>
      <c r="J12" s="584"/>
      <c r="K12" s="584"/>
      <c r="L12" s="584"/>
      <c r="M12" s="584"/>
      <c r="N12" s="146"/>
      <c r="O12" s="162"/>
      <c r="P12" s="37"/>
      <c r="Q12" s="37"/>
      <c r="R12" s="37"/>
      <c r="S12" s="37"/>
      <c r="T12" s="37"/>
      <c r="U12" s="37"/>
      <c r="V12" s="37"/>
      <c r="W12" s="40"/>
      <c r="X12" s="59"/>
      <c r="Y12" s="98"/>
      <c r="Z12" s="115"/>
      <c r="AA12" s="125"/>
      <c r="AB12" s="140" t="s">
        <v>39</v>
      </c>
      <c r="AC12" s="568" t="str">
        <f>IF($AB$4=1,'Application Form'!$C$22,IF($AB$4=2,'Application Form'!$G$22,""))</f>
        <v/>
      </c>
      <c r="AD12" s="569"/>
      <c r="AE12" s="569"/>
      <c r="AF12" s="570"/>
      <c r="AG12" s="125"/>
      <c r="AH12" s="84"/>
      <c r="AI12" s="59"/>
      <c r="AJ12" s="40"/>
      <c r="AK12" s="40"/>
      <c r="AL12" s="40"/>
      <c r="AM12" s="40"/>
    </row>
    <row r="13" spans="1:39" s="39" customFormat="1" ht="27" customHeight="1" x14ac:dyDescent="0.2">
      <c r="A13" s="43"/>
      <c r="B13" s="587"/>
      <c r="C13" s="147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148"/>
      <c r="O13" s="163"/>
      <c r="P13" s="37"/>
      <c r="Q13" s="37"/>
      <c r="R13" s="37"/>
      <c r="S13" s="37"/>
      <c r="T13" s="37"/>
      <c r="U13" s="37"/>
      <c r="V13" s="37"/>
      <c r="W13" s="40"/>
      <c r="X13" s="59"/>
      <c r="Y13" s="113"/>
      <c r="Z13" s="114"/>
      <c r="AA13" s="125"/>
      <c r="AB13" s="141" t="s">
        <v>40</v>
      </c>
      <c r="AC13" s="568" t="str">
        <f>IF($AB$4=1,'Application Form'!$C$23,IF($AB$4=2,'Application Form'!$G$23,""))</f>
        <v/>
      </c>
      <c r="AD13" s="569"/>
      <c r="AE13" s="569"/>
      <c r="AF13" s="570"/>
      <c r="AG13" s="125"/>
      <c r="AH13" s="84"/>
      <c r="AI13" s="59"/>
      <c r="AJ13" s="40"/>
      <c r="AK13" s="40"/>
      <c r="AL13" s="40"/>
      <c r="AM13" s="40"/>
    </row>
    <row r="14" spans="1:39" s="39" customFormat="1" ht="25.5" customHeight="1" x14ac:dyDescent="0.2">
      <c r="A14" s="43"/>
      <c r="B14" s="586" t="s">
        <v>42</v>
      </c>
      <c r="C14" s="149"/>
      <c r="D14" s="574" t="str">
        <f>IF($AC$13="","",$AC$13)</f>
        <v/>
      </c>
      <c r="E14" s="574"/>
      <c r="F14" s="574"/>
      <c r="G14" s="609" t="s">
        <v>21</v>
      </c>
      <c r="H14" s="609"/>
      <c r="I14" s="150" t="str">
        <f>IF($AC$14="","",$AC$14)</f>
        <v/>
      </c>
      <c r="J14" s="603" t="s">
        <v>136</v>
      </c>
      <c r="K14" s="603"/>
      <c r="L14" s="605"/>
      <c r="M14" s="605"/>
      <c r="N14" s="606"/>
      <c r="O14" s="163"/>
      <c r="P14" s="37"/>
      <c r="Q14" s="37"/>
      <c r="R14" s="37"/>
      <c r="S14" s="37"/>
      <c r="T14" s="37"/>
      <c r="U14" s="37"/>
      <c r="V14" s="37"/>
      <c r="W14" s="40"/>
      <c r="X14" s="59"/>
      <c r="Y14" s="121"/>
      <c r="Z14" s="121"/>
      <c r="AA14" s="125"/>
      <c r="AB14" s="141" t="s">
        <v>145</v>
      </c>
      <c r="AC14" s="568" t="str">
        <f>IF($AB$4=1,'Application Form'!$C$24,IF($AB$4=2,'Application Form'!$G$24,""))</f>
        <v/>
      </c>
      <c r="AD14" s="569"/>
      <c r="AE14" s="569"/>
      <c r="AF14" s="570"/>
      <c r="AG14" s="125"/>
      <c r="AH14" s="84"/>
      <c r="AI14" s="59"/>
      <c r="AJ14" s="40"/>
      <c r="AK14" s="40"/>
      <c r="AL14" s="40"/>
      <c r="AM14" s="40"/>
    </row>
    <row r="15" spans="1:39" s="39" customFormat="1" ht="25.5" customHeight="1" x14ac:dyDescent="0.2">
      <c r="A15" s="43"/>
      <c r="B15" s="587"/>
      <c r="C15" s="151"/>
      <c r="D15" s="608"/>
      <c r="E15" s="608"/>
      <c r="F15" s="608"/>
      <c r="G15" s="610"/>
      <c r="H15" s="610"/>
      <c r="I15" s="152"/>
      <c r="J15" s="604"/>
      <c r="K15" s="604"/>
      <c r="L15" s="602"/>
      <c r="M15" s="602"/>
      <c r="N15" s="607"/>
      <c r="O15" s="164"/>
      <c r="P15" s="37"/>
      <c r="Q15" s="37"/>
      <c r="R15" s="37"/>
      <c r="S15" s="37"/>
      <c r="T15" s="37"/>
      <c r="U15" s="37"/>
      <c r="V15" s="37"/>
      <c r="W15" s="40"/>
      <c r="X15" s="59"/>
      <c r="Y15" s="84"/>
      <c r="Z15" s="84"/>
      <c r="AA15" s="125"/>
      <c r="AB15" s="142" t="s">
        <v>41</v>
      </c>
      <c r="AC15" s="568" t="str">
        <f>IF($AB$4=1,'Application Form'!$C$25,IF($AB$4=2,'Application Form'!$G$25,""))</f>
        <v/>
      </c>
      <c r="AD15" s="569"/>
      <c r="AE15" s="569"/>
      <c r="AF15" s="570"/>
      <c r="AG15" s="125"/>
      <c r="AH15" s="84"/>
      <c r="AI15" s="59"/>
      <c r="AJ15" s="40"/>
      <c r="AK15" s="40"/>
      <c r="AL15" s="40"/>
      <c r="AM15" s="40"/>
    </row>
    <row r="16" spans="1:39" s="39" customFormat="1" ht="52.5" customHeight="1" x14ac:dyDescent="0.2">
      <c r="A16" s="43"/>
      <c r="B16" s="122" t="s">
        <v>27</v>
      </c>
      <c r="C16" s="600"/>
      <c r="D16" s="601"/>
      <c r="E16" s="601"/>
      <c r="F16" s="601"/>
      <c r="G16" s="601"/>
      <c r="H16" s="601"/>
      <c r="I16" s="153" t="s">
        <v>28</v>
      </c>
      <c r="J16" s="588"/>
      <c r="K16" s="588"/>
      <c r="L16" s="588"/>
      <c r="M16" s="588"/>
      <c r="N16" s="588"/>
      <c r="O16" s="165"/>
      <c r="P16" s="46"/>
      <c r="Q16" s="46"/>
      <c r="R16" s="46"/>
      <c r="S16" s="46"/>
      <c r="T16" s="46"/>
      <c r="U16" s="46"/>
      <c r="V16" s="46"/>
      <c r="W16" s="68"/>
      <c r="X16" s="59"/>
      <c r="Y16" s="84"/>
      <c r="Z16" s="84"/>
      <c r="AA16" s="125"/>
      <c r="AB16" s="143" t="s">
        <v>30</v>
      </c>
      <c r="AC16" s="571" t="str">
        <f>IF($AB$4=1,'Application Form'!$C$26,IF($AB$4=2,'Application Form'!$G$26,""))</f>
        <v/>
      </c>
      <c r="AD16" s="572"/>
      <c r="AE16" s="572"/>
      <c r="AF16" s="573"/>
      <c r="AG16" s="125"/>
      <c r="AH16" s="84"/>
      <c r="AI16" s="59"/>
      <c r="AJ16" s="40"/>
      <c r="AK16" s="40"/>
      <c r="AL16" s="40"/>
      <c r="AM16" s="40"/>
    </row>
    <row r="17" spans="1:39" s="39" customFormat="1" ht="26.25" customHeight="1" x14ac:dyDescent="0.2">
      <c r="A17" s="43"/>
      <c r="B17" s="586" t="s">
        <v>164</v>
      </c>
      <c r="C17" s="154"/>
      <c r="D17" s="574" t="str">
        <f>IF($AC$15="","",$AC$15)</f>
        <v/>
      </c>
      <c r="E17" s="574"/>
      <c r="F17" s="574"/>
      <c r="G17" s="574"/>
      <c r="H17" s="574"/>
      <c r="I17" s="574"/>
      <c r="J17" s="574"/>
      <c r="K17" s="574"/>
      <c r="L17" s="574"/>
      <c r="M17" s="574"/>
      <c r="N17" s="155"/>
      <c r="O17" s="165"/>
      <c r="P17" s="46"/>
      <c r="Q17" s="46"/>
      <c r="R17" s="46"/>
      <c r="S17" s="46"/>
      <c r="T17" s="46"/>
      <c r="U17" s="46"/>
      <c r="V17" s="46"/>
      <c r="W17" s="68"/>
      <c r="X17" s="59"/>
      <c r="Y17" s="84"/>
      <c r="Z17" s="84"/>
      <c r="AA17" s="125"/>
      <c r="AB17" s="144"/>
      <c r="AC17" s="125"/>
      <c r="AD17" s="125"/>
      <c r="AE17" s="125"/>
      <c r="AF17" s="125"/>
      <c r="AG17" s="125"/>
      <c r="AH17" s="84"/>
      <c r="AI17" s="59"/>
      <c r="AJ17" s="40"/>
      <c r="AK17" s="40"/>
      <c r="AL17" s="40"/>
      <c r="AM17" s="40"/>
    </row>
    <row r="18" spans="1:39" s="39" customFormat="1" ht="26.25" customHeight="1" x14ac:dyDescent="0.2">
      <c r="A18" s="43"/>
      <c r="B18" s="587"/>
      <c r="C18" s="156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157"/>
      <c r="O18" s="164"/>
      <c r="P18" s="37"/>
      <c r="Q18" s="37"/>
      <c r="R18" s="37"/>
      <c r="S18" s="37"/>
      <c r="T18" s="37"/>
      <c r="U18" s="37"/>
      <c r="V18" s="37"/>
      <c r="W18" s="40"/>
      <c r="X18" s="59"/>
      <c r="Y18" s="84"/>
      <c r="Z18" s="84"/>
      <c r="AA18" s="125"/>
      <c r="AB18" s="125"/>
      <c r="AC18" s="125"/>
      <c r="AD18" s="125"/>
      <c r="AE18" s="125"/>
      <c r="AF18" s="125"/>
      <c r="AG18" s="125"/>
      <c r="AH18" s="84"/>
      <c r="AI18" s="59"/>
      <c r="AJ18" s="40"/>
      <c r="AK18" s="40"/>
      <c r="AL18" s="40"/>
      <c r="AM18" s="40"/>
    </row>
    <row r="19" spans="1:39" s="39" customFormat="1" ht="25.5" customHeight="1" x14ac:dyDescent="0.2">
      <c r="A19" s="43"/>
      <c r="B19" s="586" t="s">
        <v>30</v>
      </c>
      <c r="C19" s="158"/>
      <c r="D19" s="574" t="str">
        <f>IF($AC$16="","",$AC$16)</f>
        <v/>
      </c>
      <c r="E19" s="574"/>
      <c r="F19" s="574"/>
      <c r="G19" s="574"/>
      <c r="H19" s="574"/>
      <c r="I19" s="574"/>
      <c r="J19" s="574"/>
      <c r="K19" s="574"/>
      <c r="L19" s="574"/>
      <c r="M19" s="574"/>
      <c r="N19" s="159"/>
      <c r="O19" s="164"/>
      <c r="P19" s="37"/>
      <c r="Q19" s="37"/>
      <c r="R19" s="37"/>
      <c r="S19" s="37"/>
      <c r="T19" s="37"/>
      <c r="U19" s="37"/>
      <c r="V19" s="37"/>
      <c r="W19" s="40"/>
      <c r="X19" s="59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59"/>
      <c r="AJ19" s="40"/>
      <c r="AK19" s="40"/>
      <c r="AL19" s="40"/>
      <c r="AM19" s="40"/>
    </row>
    <row r="20" spans="1:39" s="39" customFormat="1" ht="25.5" customHeight="1" x14ac:dyDescent="0.2">
      <c r="A20" s="43"/>
      <c r="B20" s="587"/>
      <c r="C20" s="160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61"/>
      <c r="O20" s="166"/>
      <c r="P20" s="37"/>
      <c r="Q20" s="37"/>
      <c r="R20" s="37"/>
      <c r="S20" s="37"/>
      <c r="T20" s="37"/>
      <c r="U20" s="37"/>
      <c r="V20" s="37"/>
      <c r="W20" s="40"/>
      <c r="X20" s="59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59"/>
      <c r="AJ20" s="40"/>
      <c r="AK20" s="40"/>
      <c r="AL20" s="40"/>
      <c r="AM20" s="40"/>
    </row>
    <row r="21" spans="1:39" s="39" customFormat="1" ht="52.5" customHeight="1" thickBot="1" x14ac:dyDescent="0.25">
      <c r="A21" s="43"/>
      <c r="B21" s="48" t="s">
        <v>169</v>
      </c>
      <c r="C21" s="640"/>
      <c r="D21" s="641"/>
      <c r="E21" s="641"/>
      <c r="F21" s="641"/>
      <c r="G21" s="642" t="s">
        <v>140</v>
      </c>
      <c r="H21" s="642"/>
      <c r="I21" s="643"/>
      <c r="J21" s="643"/>
      <c r="K21" s="643"/>
      <c r="L21" s="643"/>
      <c r="M21" s="643"/>
      <c r="N21" s="644"/>
      <c r="O21" s="167"/>
      <c r="P21" s="37"/>
      <c r="Q21" s="37"/>
      <c r="R21" s="37"/>
      <c r="S21" s="37"/>
      <c r="T21" s="37"/>
      <c r="U21" s="37"/>
      <c r="V21" s="37"/>
      <c r="W21" s="40"/>
      <c r="X21" s="59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59"/>
      <c r="AJ21" s="40"/>
      <c r="AK21" s="40"/>
      <c r="AL21" s="40"/>
      <c r="AM21" s="40"/>
    </row>
    <row r="22" spans="1:39" ht="5.0999999999999996" customHeight="1" x14ac:dyDescent="0.4">
      <c r="A22" s="43"/>
      <c r="B22" s="52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21"/>
      <c r="P22" s="21"/>
      <c r="Q22" s="21"/>
      <c r="R22" s="21"/>
      <c r="S22" s="21"/>
      <c r="T22" s="21"/>
      <c r="U22" s="21"/>
      <c r="V22" s="21"/>
      <c r="X22" s="14"/>
      <c r="AI22" s="14"/>
    </row>
    <row r="23" spans="1:39" ht="19.350000000000001" customHeight="1" x14ac:dyDescent="0.4">
      <c r="A23" s="43"/>
      <c r="B23" s="1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21"/>
      <c r="P23" s="21"/>
      <c r="Q23" s="21"/>
      <c r="R23" s="21"/>
      <c r="S23" s="21"/>
      <c r="T23" s="21"/>
      <c r="U23" s="21"/>
      <c r="V23" s="21"/>
      <c r="X23" s="14"/>
      <c r="AI23" s="14"/>
    </row>
    <row r="24" spans="1:39" ht="21.75" customHeight="1" x14ac:dyDescent="0.4">
      <c r="A24" s="43"/>
      <c r="B24" s="1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1"/>
      <c r="P24" s="21"/>
      <c r="Q24" s="21"/>
      <c r="R24" s="21"/>
      <c r="S24" s="21"/>
      <c r="T24" s="21"/>
      <c r="U24" s="21"/>
      <c r="V24" s="21"/>
      <c r="X24" s="14"/>
      <c r="AI24" s="14"/>
    </row>
    <row r="25" spans="1:39" ht="42.75" customHeight="1" x14ac:dyDescent="0.2">
      <c r="A25" s="43"/>
      <c r="B25" s="653" t="str">
        <f>'Application Form'!$AB$37</f>
        <v>Please complete the following section. By signing this agreement, I attest that I understand and agree to abide by all program terms and conditions and that the rebates are to be paid to a Third-Party.</v>
      </c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21"/>
      <c r="P25" s="21"/>
      <c r="Q25" s="21"/>
      <c r="R25" s="21"/>
      <c r="S25" s="21"/>
      <c r="T25" s="21"/>
      <c r="U25" s="21"/>
      <c r="V25" s="21"/>
      <c r="X25" s="14"/>
      <c r="AI25" s="14"/>
    </row>
    <row r="26" spans="1:39" ht="20.100000000000001" customHeight="1" x14ac:dyDescent="0.4">
      <c r="A26" s="43"/>
      <c r="B26" s="1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21"/>
      <c r="P26" s="21"/>
      <c r="Q26" s="21"/>
      <c r="R26" s="21"/>
      <c r="S26" s="21"/>
      <c r="T26" s="21"/>
      <c r="U26" s="21"/>
      <c r="V26" s="21"/>
      <c r="X26" s="14"/>
      <c r="AI26" s="14"/>
    </row>
    <row r="27" spans="1:39" s="66" customFormat="1" ht="20.65" customHeight="1" x14ac:dyDescent="0.2">
      <c r="A27" s="43"/>
      <c r="B27" s="621" t="str">
        <f>IF('Application Form'!$AA$26=0,"",IF('Application Form'!$AA$24="X","N/A",""))</f>
        <v/>
      </c>
      <c r="C27" s="622"/>
      <c r="D27" s="623"/>
      <c r="E27" s="362"/>
      <c r="F27" s="639" t="str">
        <f>IF('Application Form'!$AA$24="x","N/A",IF('Application Form'!$F$36="","",'Application Form'!$F$36))</f>
        <v/>
      </c>
      <c r="G27" s="639"/>
      <c r="H27" s="55"/>
      <c r="I27"/>
      <c r="J27"/>
      <c r="K27"/>
      <c r="L27"/>
      <c r="M27"/>
      <c r="N27" s="363"/>
      <c r="O27" s="362"/>
      <c r="P27" s="364"/>
      <c r="Q27" s="82"/>
      <c r="R27" s="82"/>
      <c r="S27" s="82"/>
      <c r="T27" s="82"/>
      <c r="U27" s="82"/>
      <c r="V27" s="82"/>
      <c r="X27" s="59"/>
      <c r="AI27" s="79"/>
    </row>
    <row r="28" spans="1:39" s="66" customFormat="1" ht="20.65" customHeight="1" x14ac:dyDescent="0.2">
      <c r="A28" s="43"/>
      <c r="B28" s="624"/>
      <c r="C28" s="625"/>
      <c r="D28" s="626"/>
      <c r="E28" s="362"/>
      <c r="F28" s="633"/>
      <c r="G28" s="633"/>
      <c r="H28" s="55"/>
      <c r="I28"/>
      <c r="J28"/>
      <c r="K28"/>
      <c r="L28"/>
      <c r="M28"/>
      <c r="N28" s="363"/>
      <c r="O28" s="362"/>
      <c r="P28" s="364"/>
      <c r="Q28" s="82"/>
      <c r="R28" s="82"/>
      <c r="S28" s="82"/>
      <c r="T28" s="82"/>
      <c r="U28" s="82"/>
      <c r="V28" s="82"/>
      <c r="X28" s="59"/>
      <c r="AI28" s="79"/>
    </row>
    <row r="29" spans="1:39" s="66" customFormat="1" ht="20.65" customHeight="1" x14ac:dyDescent="0.2">
      <c r="A29" s="43"/>
      <c r="B29" s="614" t="s">
        <v>182</v>
      </c>
      <c r="C29" s="614"/>
      <c r="D29" s="614"/>
      <c r="E29" s="629" t="s">
        <v>102</v>
      </c>
      <c r="F29" s="629"/>
      <c r="G29" s="629"/>
      <c r="H29" s="629"/>
      <c r="I29"/>
      <c r="J29"/>
      <c r="K29"/>
      <c r="L29"/>
      <c r="M29"/>
      <c r="N29" s="363"/>
      <c r="O29" s="362"/>
      <c r="P29" s="364"/>
      <c r="Q29" s="82"/>
      <c r="R29" s="82"/>
      <c r="S29" s="82"/>
      <c r="T29" s="82"/>
      <c r="U29" s="82"/>
      <c r="V29" s="82"/>
      <c r="X29" s="59"/>
      <c r="AI29" s="79"/>
    </row>
    <row r="30" spans="1:39" s="66" customFormat="1" ht="20.65" customHeight="1" x14ac:dyDescent="0.2">
      <c r="A30" s="43"/>
      <c r="B30" s="621" t="str">
        <f>IF('Application Form'!$AA$26=0,"",IF('Application Form'!$AA$24="X","N/A",""))</f>
        <v/>
      </c>
      <c r="C30" s="622"/>
      <c r="D30" s="623"/>
      <c r="E30" s="630" t="str">
        <f>IF('Application Form'!$AA$24="x","",'Application Form'!$H$39)</f>
        <v/>
      </c>
      <c r="F30" s="630"/>
      <c r="G30" s="630"/>
      <c r="H30" s="630"/>
      <c r="I30"/>
      <c r="J30"/>
      <c r="K30"/>
      <c r="L30"/>
      <c r="M30"/>
      <c r="N30" s="363"/>
      <c r="O30" s="362"/>
      <c r="P30" s="364"/>
      <c r="Q30" s="82"/>
      <c r="R30" s="82"/>
      <c r="S30" s="82"/>
      <c r="T30" s="82"/>
      <c r="U30" s="82"/>
      <c r="V30" s="82"/>
      <c r="X30" s="59"/>
      <c r="AI30" s="79"/>
    </row>
    <row r="31" spans="1:39" s="66" customFormat="1" ht="20.65" customHeight="1" x14ac:dyDescent="0.2">
      <c r="A31" s="43"/>
      <c r="B31" s="624"/>
      <c r="C31" s="625"/>
      <c r="D31" s="626"/>
      <c r="E31" s="362"/>
      <c r="F31" s="633" t="str">
        <f>IF('Application Form'!$AA$24="x","N/A",IF('Application Form'!F40="","",'Application Form'!F40))</f>
        <v/>
      </c>
      <c r="G31" s="633"/>
      <c r="H31" s="365"/>
      <c r="I31"/>
      <c r="J31"/>
      <c r="K31"/>
      <c r="L31"/>
      <c r="M31"/>
      <c r="N31" s="363"/>
      <c r="O31" s="362"/>
      <c r="P31" s="366"/>
      <c r="X31" s="59"/>
      <c r="AI31" s="79"/>
    </row>
    <row r="32" spans="1:39" ht="20.65" customHeight="1" x14ac:dyDescent="0.2">
      <c r="A32" s="43"/>
      <c r="B32" s="614" t="s">
        <v>183</v>
      </c>
      <c r="C32" s="614"/>
      <c r="D32" s="614"/>
      <c r="E32" s="629" t="s">
        <v>190</v>
      </c>
      <c r="F32" s="629"/>
      <c r="G32" s="629"/>
      <c r="H32" s="629"/>
      <c r="I32"/>
      <c r="J32"/>
      <c r="K32"/>
      <c r="L32"/>
      <c r="M32"/>
      <c r="N32" s="19"/>
      <c r="O32" s="24"/>
      <c r="P32" s="367"/>
      <c r="Q32" s="81"/>
      <c r="R32" s="81"/>
      <c r="S32" s="81"/>
      <c r="T32" s="81"/>
      <c r="U32" s="81"/>
      <c r="V32" s="81"/>
      <c r="X32" s="59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/>
    </row>
    <row r="33" spans="1:38" ht="20.65" customHeight="1" x14ac:dyDescent="0.2">
      <c r="A33" s="43"/>
      <c r="B33" s="615" t="str">
        <f>IF('Application Form'!$AA$26=0,"",IF('Application Form'!$AA$24="X","N/A",""))</f>
        <v/>
      </c>
      <c r="C33" s="616"/>
      <c r="D33" s="617"/>
      <c r="E33" s="628" t="str">
        <f>IF('Application Form'!$AA$24="x","",'Application Form'!$H$38)</f>
        <v/>
      </c>
      <c r="F33" s="628"/>
      <c r="G33" s="628"/>
      <c r="H33" s="628"/>
      <c r="I33"/>
      <c r="J33"/>
      <c r="K33"/>
      <c r="L33"/>
      <c r="M33"/>
      <c r="N33" s="19"/>
      <c r="O33" s="24"/>
      <c r="P33" s="367"/>
      <c r="Q33" s="81"/>
      <c r="R33" s="81"/>
      <c r="S33" s="81"/>
      <c r="T33" s="81"/>
      <c r="U33" s="81"/>
      <c r="V33" s="81"/>
      <c r="X33" s="59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/>
    </row>
    <row r="34" spans="1:38" s="66" customFormat="1" ht="20.65" customHeight="1" x14ac:dyDescent="0.2">
      <c r="A34" s="43"/>
      <c r="B34" s="618"/>
      <c r="C34" s="619"/>
      <c r="D34" s="620"/>
      <c r="E34" s="628"/>
      <c r="F34" s="628"/>
      <c r="G34" s="628"/>
      <c r="H34" s="628"/>
      <c r="I34"/>
      <c r="J34"/>
      <c r="K34"/>
      <c r="L34"/>
      <c r="M34"/>
      <c r="N34" s="363"/>
      <c r="O34" s="362"/>
      <c r="P34" s="364"/>
      <c r="Q34" s="82"/>
      <c r="R34" s="82"/>
      <c r="S34" s="82"/>
      <c r="T34" s="82"/>
      <c r="U34" s="82"/>
      <c r="V34" s="82"/>
      <c r="X34" s="59"/>
      <c r="AI34" s="79"/>
    </row>
    <row r="35" spans="1:38" s="66" customFormat="1" ht="20.65" customHeight="1" x14ac:dyDescent="0.2">
      <c r="A35" s="43"/>
      <c r="B35" s="627" t="s">
        <v>184</v>
      </c>
      <c r="C35" s="627"/>
      <c r="D35" s="627"/>
      <c r="E35" s="362"/>
      <c r="F35" s="362"/>
      <c r="G35" s="362"/>
      <c r="H35" s="362"/>
      <c r="I35"/>
      <c r="J35"/>
      <c r="K35"/>
      <c r="L35"/>
      <c r="M35"/>
      <c r="N35" s="363"/>
      <c r="O35" s="362"/>
      <c r="P35" s="366"/>
      <c r="X35" s="79"/>
      <c r="AI35" s="79"/>
    </row>
    <row r="36" spans="1:38" ht="20.65" customHeight="1" x14ac:dyDescent="0.2">
      <c r="A36" s="43"/>
      <c r="B36" s="102"/>
      <c r="C36" s="19"/>
      <c r="D36" s="24"/>
      <c r="E36" s="19"/>
      <c r="F36" s="55"/>
      <c r="G36" s="55"/>
      <c r="H36" s="55"/>
      <c r="I36" s="19"/>
      <c r="J36" s="24"/>
      <c r="K36" s="24"/>
      <c r="L36" s="24"/>
      <c r="M36" s="24"/>
      <c r="N36" s="19"/>
      <c r="O36" s="24"/>
      <c r="X36" s="79"/>
      <c r="Y36" s="66"/>
      <c r="Z36" s="66"/>
      <c r="AA36" s="66"/>
      <c r="AB36" s="66"/>
      <c r="AC36" s="66"/>
      <c r="AD36" s="66"/>
      <c r="AE36" s="66"/>
      <c r="AF36" s="66"/>
      <c r="AG36" s="66"/>
      <c r="AH36" s="15"/>
      <c r="AI36" s="79"/>
    </row>
    <row r="37" spans="1:38" ht="15.6" customHeight="1" x14ac:dyDescent="0.2">
      <c r="A37" s="43"/>
      <c r="B37" s="46"/>
      <c r="C37" s="46"/>
      <c r="D37" s="19"/>
      <c r="E37" s="19"/>
      <c r="F37" s="22"/>
      <c r="G37" s="22"/>
      <c r="H37" s="55"/>
      <c r="I37" s="19"/>
      <c r="J37" s="19"/>
      <c r="K37" s="19"/>
      <c r="L37" s="19"/>
      <c r="M37" s="19"/>
      <c r="N37" s="19"/>
      <c r="O37" s="24"/>
      <c r="X37" s="79"/>
      <c r="Y37" s="66"/>
      <c r="Z37" s="66"/>
      <c r="AA37" s="66"/>
      <c r="AB37" s="66"/>
      <c r="AC37" s="66"/>
      <c r="AD37" s="66"/>
      <c r="AE37" s="66"/>
      <c r="AF37" s="66"/>
      <c r="AG37" s="66"/>
      <c r="AH37" s="15"/>
      <c r="AI37" s="79"/>
    </row>
    <row r="38" spans="1:38" ht="15.6" customHeight="1" x14ac:dyDescent="0.2">
      <c r="A38" s="43"/>
      <c r="B38" s="46"/>
      <c r="C38" s="46"/>
      <c r="D38" s="19"/>
      <c r="E38" s="19"/>
      <c r="F38" s="22"/>
      <c r="G38" s="22"/>
      <c r="H38" s="55"/>
      <c r="I38" s="19"/>
      <c r="J38" s="19"/>
      <c r="K38" s="19"/>
      <c r="L38" s="19"/>
      <c r="M38" s="19"/>
      <c r="N38" s="19"/>
      <c r="O38" s="24"/>
      <c r="X38" s="79"/>
      <c r="Y38" s="66"/>
      <c r="Z38" s="66"/>
      <c r="AA38" s="66"/>
      <c r="AB38" s="66"/>
      <c r="AC38" s="66"/>
      <c r="AD38" s="66"/>
      <c r="AE38" s="66"/>
      <c r="AF38" s="66"/>
      <c r="AG38" s="66"/>
      <c r="AH38" s="15"/>
      <c r="AI38" s="79"/>
    </row>
    <row r="39" spans="1:38" ht="15.6" customHeight="1" x14ac:dyDescent="0.2">
      <c r="A39" s="43"/>
      <c r="B39" s="46"/>
      <c r="C39" s="46"/>
      <c r="D39" s="19"/>
      <c r="E39" s="19"/>
      <c r="F39" s="22"/>
      <c r="G39" s="22"/>
      <c r="H39" s="55"/>
      <c r="I39" s="19"/>
      <c r="J39" s="19"/>
      <c r="K39" s="19"/>
      <c r="L39" s="19"/>
      <c r="M39" s="19"/>
      <c r="N39" s="19"/>
      <c r="O39" s="24"/>
      <c r="X39" s="79"/>
      <c r="Y39" s="66"/>
      <c r="Z39" s="66"/>
      <c r="AA39" s="66"/>
      <c r="AB39" s="66"/>
      <c r="AC39" s="66"/>
      <c r="AD39" s="66"/>
      <c r="AE39" s="66"/>
      <c r="AF39" s="66"/>
      <c r="AG39" s="66"/>
      <c r="AH39" s="15"/>
      <c r="AI39" s="79"/>
    </row>
    <row r="40" spans="1:38" ht="15.6" customHeight="1" x14ac:dyDescent="0.2">
      <c r="A40" s="43"/>
      <c r="B40" s="46"/>
      <c r="C40" s="46"/>
      <c r="D40" s="19"/>
      <c r="E40" s="19"/>
      <c r="F40" s="22"/>
      <c r="G40" s="22"/>
      <c r="H40" s="55"/>
      <c r="I40" s="19"/>
      <c r="J40" s="19"/>
      <c r="K40" s="19"/>
      <c r="L40" s="19"/>
      <c r="M40" s="19"/>
      <c r="N40" s="19"/>
      <c r="O40" s="24"/>
      <c r="X40" s="79"/>
      <c r="Y40" s="66"/>
      <c r="Z40" s="66"/>
      <c r="AA40" s="66"/>
      <c r="AB40" s="66"/>
      <c r="AC40" s="66"/>
      <c r="AD40" s="66"/>
      <c r="AE40" s="66"/>
      <c r="AF40" s="66"/>
      <c r="AG40" s="66"/>
      <c r="AH40" s="15"/>
      <c r="AI40" s="79"/>
    </row>
    <row r="41" spans="1:38" ht="15.6" customHeight="1" x14ac:dyDescent="0.2">
      <c r="A41" s="43"/>
      <c r="B41" s="46"/>
      <c r="C41" s="46"/>
      <c r="D41" s="19"/>
      <c r="E41" s="19"/>
      <c r="F41" s="22"/>
      <c r="G41" s="22"/>
      <c r="H41" s="55"/>
      <c r="I41" s="19"/>
      <c r="J41" s="19"/>
      <c r="K41" s="19"/>
      <c r="L41" s="19"/>
      <c r="M41" s="19"/>
      <c r="N41" s="19"/>
      <c r="O41" s="24"/>
      <c r="X41" s="79"/>
      <c r="Y41" s="66"/>
      <c r="Z41" s="66"/>
      <c r="AA41" s="66"/>
      <c r="AB41" s="66"/>
      <c r="AC41" s="66"/>
      <c r="AD41" s="66"/>
      <c r="AE41" s="66"/>
      <c r="AF41" s="66"/>
      <c r="AG41" s="66"/>
      <c r="AH41" s="15"/>
      <c r="AI41" s="79"/>
    </row>
    <row r="42" spans="1:38" ht="15.6" customHeight="1" x14ac:dyDescent="0.2">
      <c r="A42" s="43"/>
      <c r="B42" s="99"/>
      <c r="C42" s="99"/>
      <c r="D42" s="19"/>
      <c r="E42" s="19"/>
      <c r="F42" s="22"/>
      <c r="G42" s="22"/>
      <c r="H42" s="55"/>
      <c r="I42" s="19"/>
      <c r="J42" s="19"/>
      <c r="K42" s="19"/>
      <c r="L42" s="19"/>
      <c r="M42" s="19"/>
      <c r="N42" s="19"/>
      <c r="O42" s="24"/>
      <c r="X42" s="79"/>
      <c r="Y42" s="66"/>
      <c r="Z42" s="66"/>
      <c r="AA42" s="66"/>
      <c r="AB42" s="66"/>
      <c r="AC42" s="66"/>
      <c r="AD42" s="66"/>
      <c r="AE42" s="66"/>
      <c r="AF42" s="66"/>
      <c r="AG42" s="66"/>
      <c r="AH42" s="15"/>
      <c r="AI42" s="79"/>
    </row>
    <row r="43" spans="1:38" ht="15.6" customHeight="1" x14ac:dyDescent="0.2">
      <c r="A43" s="43"/>
      <c r="B43" s="99"/>
      <c r="C43" s="99"/>
      <c r="D43" s="19"/>
      <c r="E43" s="19"/>
      <c r="F43" s="22"/>
      <c r="G43" s="22"/>
      <c r="H43" s="55"/>
      <c r="I43" s="19"/>
      <c r="J43" s="19"/>
      <c r="K43" s="19"/>
      <c r="L43" s="19"/>
      <c r="M43" s="19"/>
      <c r="N43" s="19"/>
      <c r="O43" s="24"/>
      <c r="X43" s="79"/>
      <c r="Y43" s="66"/>
      <c r="Z43" s="66"/>
      <c r="AA43" s="66"/>
      <c r="AB43" s="66"/>
      <c r="AC43" s="66"/>
      <c r="AD43" s="66"/>
      <c r="AE43" s="66"/>
      <c r="AF43" s="66"/>
      <c r="AG43" s="66"/>
      <c r="AH43" s="15"/>
      <c r="AI43" s="79"/>
    </row>
    <row r="44" spans="1:38" ht="15.6" customHeight="1" x14ac:dyDescent="0.2">
      <c r="A44" s="43"/>
      <c r="B44" s="99"/>
      <c r="C44" s="9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4"/>
      <c r="X44" s="79"/>
      <c r="Y44" s="66"/>
      <c r="Z44" s="66"/>
      <c r="AA44" s="66"/>
      <c r="AB44" s="66"/>
      <c r="AC44" s="66"/>
      <c r="AD44" s="66"/>
      <c r="AE44" s="66"/>
      <c r="AF44" s="66"/>
      <c r="AG44" s="66"/>
      <c r="AH44" s="15"/>
      <c r="AI44" s="79"/>
    </row>
    <row r="45" spans="1:38" ht="15.6" customHeight="1" x14ac:dyDescent="0.2">
      <c r="A45" s="43"/>
      <c r="B45" s="99"/>
      <c r="C45" s="9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5"/>
      <c r="X45" s="79"/>
      <c r="Y45" s="79"/>
      <c r="Z45" s="79"/>
      <c r="AA45" s="66"/>
      <c r="AB45" s="66"/>
      <c r="AC45" s="66"/>
      <c r="AD45" s="66"/>
      <c r="AE45" s="66"/>
      <c r="AF45" s="66"/>
      <c r="AG45" s="66"/>
      <c r="AH45" s="15"/>
      <c r="AI45" s="79"/>
    </row>
    <row r="46" spans="1:38" ht="14.1" customHeight="1" x14ac:dyDescent="0.2">
      <c r="A46" s="15"/>
      <c r="B46" s="612"/>
      <c r="C46" s="612"/>
      <c r="D46" s="612"/>
      <c r="E46" s="612"/>
      <c r="F46" s="612"/>
      <c r="G46" s="21"/>
      <c r="H46" s="613"/>
      <c r="I46" s="613"/>
      <c r="J46" s="613"/>
      <c r="K46" s="613"/>
      <c r="L46" s="613"/>
      <c r="M46" s="613"/>
      <c r="N46" s="21"/>
      <c r="O46" s="15"/>
      <c r="X46" s="79"/>
      <c r="Y46" s="15"/>
      <c r="Z46" s="15"/>
      <c r="AA46" s="15"/>
      <c r="AB46" s="15"/>
      <c r="AC46" s="15"/>
      <c r="AD46" s="15"/>
      <c r="AE46" s="15"/>
      <c r="AF46" s="15"/>
      <c r="AG46" s="15"/>
      <c r="AH46" s="66"/>
      <c r="AI46" s="79"/>
      <c r="AJ46" s="66"/>
      <c r="AK46" s="66"/>
      <c r="AL46" s="80"/>
    </row>
    <row r="47" spans="1:38" ht="17.100000000000001" customHeight="1" x14ac:dyDescent="0.25">
      <c r="A47" s="611">
        <v>2</v>
      </c>
      <c r="B47" s="611"/>
      <c r="C47" s="611"/>
      <c r="D47" s="611"/>
      <c r="E47" s="611"/>
      <c r="F47" s="611"/>
      <c r="G47" s="611"/>
      <c r="H47" s="611"/>
      <c r="I47" s="611"/>
      <c r="J47" s="611"/>
      <c r="K47" s="611"/>
      <c r="L47" s="611"/>
      <c r="M47" s="21"/>
      <c r="N47" s="21"/>
      <c r="O47" s="15"/>
      <c r="X47" s="79"/>
      <c r="Y47" s="15"/>
      <c r="Z47" s="15"/>
      <c r="AA47" s="15"/>
      <c r="AB47" s="15"/>
      <c r="AC47" s="15"/>
      <c r="AD47" s="15"/>
      <c r="AE47" s="15"/>
      <c r="AF47" s="15"/>
      <c r="AG47" s="15"/>
      <c r="AH47" s="66"/>
      <c r="AI47" s="79"/>
      <c r="AJ47" s="66"/>
      <c r="AK47" s="66"/>
      <c r="AL47" s="80"/>
    </row>
    <row r="48" spans="1:38" x14ac:dyDescent="0.35">
      <c r="O48" s="15"/>
      <c r="X48" s="79"/>
      <c r="AI48" s="79"/>
    </row>
    <row r="49" spans="15:35" x14ac:dyDescent="0.35">
      <c r="O49" s="15"/>
      <c r="X49" s="79"/>
      <c r="AI49" s="79"/>
    </row>
    <row r="50" spans="15:35" x14ac:dyDescent="0.35">
      <c r="O50" s="15"/>
    </row>
    <row r="51" spans="15:35" x14ac:dyDescent="0.35">
      <c r="O51" s="15"/>
    </row>
    <row r="52" spans="15:35" x14ac:dyDescent="0.35">
      <c r="O52" s="15"/>
    </row>
    <row r="53" spans="15:35" x14ac:dyDescent="0.35">
      <c r="O53" s="15"/>
    </row>
    <row r="54" spans="15:35" x14ac:dyDescent="0.35">
      <c r="O54" s="15"/>
    </row>
    <row r="55" spans="15:35" x14ac:dyDescent="0.35">
      <c r="O55" s="15"/>
    </row>
    <row r="56" spans="15:35" x14ac:dyDescent="0.35">
      <c r="O56" s="15"/>
    </row>
    <row r="57" spans="15:35" x14ac:dyDescent="0.35">
      <c r="O57" s="15"/>
    </row>
    <row r="58" spans="15:35" x14ac:dyDescent="0.35">
      <c r="O58" s="15"/>
    </row>
    <row r="59" spans="15:35" x14ac:dyDescent="0.35">
      <c r="O59" s="15"/>
    </row>
    <row r="60" spans="15:35" x14ac:dyDescent="0.35">
      <c r="O60" s="15"/>
    </row>
    <row r="61" spans="15:35" x14ac:dyDescent="0.35">
      <c r="O61" s="15"/>
    </row>
    <row r="62" spans="15:35" x14ac:dyDescent="0.35">
      <c r="O62" s="15"/>
    </row>
    <row r="63" spans="15:35" x14ac:dyDescent="0.35">
      <c r="O63" s="15"/>
    </row>
    <row r="64" spans="15:35" x14ac:dyDescent="0.35">
      <c r="O64" s="15"/>
    </row>
    <row r="65" spans="15:15" x14ac:dyDescent="0.35">
      <c r="O65" s="15"/>
    </row>
    <row r="66" spans="15:15" x14ac:dyDescent="0.35">
      <c r="O66" s="15"/>
    </row>
    <row r="67" spans="15:15" x14ac:dyDescent="0.35">
      <c r="O67" s="15"/>
    </row>
    <row r="68" spans="15:15" x14ac:dyDescent="0.35">
      <c r="O68" s="15"/>
    </row>
    <row r="69" spans="15:15" x14ac:dyDescent="0.35">
      <c r="O69" s="15"/>
    </row>
    <row r="70" spans="15:15" x14ac:dyDescent="0.35">
      <c r="O70" s="15"/>
    </row>
    <row r="71" spans="15:15" x14ac:dyDescent="0.35">
      <c r="O71" s="15"/>
    </row>
    <row r="72" spans="15:15" x14ac:dyDescent="0.35">
      <c r="O72" s="15"/>
    </row>
    <row r="73" spans="15:15" x14ac:dyDescent="0.35">
      <c r="O73" s="15"/>
    </row>
    <row r="74" spans="15:15" x14ac:dyDescent="0.35">
      <c r="O74" s="15"/>
    </row>
    <row r="75" spans="15:15" x14ac:dyDescent="0.35">
      <c r="O75" s="15"/>
    </row>
    <row r="76" spans="15:15" x14ac:dyDescent="0.35">
      <c r="O76" s="15"/>
    </row>
    <row r="77" spans="15:15" x14ac:dyDescent="0.35">
      <c r="O77" s="15"/>
    </row>
    <row r="78" spans="15:15" x14ac:dyDescent="0.35">
      <c r="O78" s="15"/>
    </row>
    <row r="79" spans="15:15" x14ac:dyDescent="0.35">
      <c r="O79" s="15"/>
    </row>
    <row r="80" spans="15:15" x14ac:dyDescent="0.35">
      <c r="O80" s="15"/>
    </row>
    <row r="81" spans="15:15" x14ac:dyDescent="0.35">
      <c r="O81" s="15"/>
    </row>
    <row r="82" spans="15:15" x14ac:dyDescent="0.35">
      <c r="O82" s="15"/>
    </row>
    <row r="83" spans="15:15" x14ac:dyDescent="0.35">
      <c r="O83" s="15"/>
    </row>
    <row r="84" spans="15:15" x14ac:dyDescent="0.35">
      <c r="O84" s="15"/>
    </row>
    <row r="85" spans="15:15" x14ac:dyDescent="0.35">
      <c r="O85" s="15"/>
    </row>
  </sheetData>
  <sheetProtection algorithmName="SHA-512" hashValue="IQYOcbm3C43P2JDwhoWM+aLIXQx6bhkpkDaNuRIe3wpUrXtIRabEm3DBBXqs5ZsGpEP0a2ocpqwo1e0y+Ajxog==" saltValue="1j7Xe+DcB/6hp63RZTK51Q==" spinCount="100000" sheet="1" objects="1" scenarios="1" selectLockedCells="1"/>
  <dataConsolidate/>
  <mergeCells count="57">
    <mergeCell ref="I3:M3"/>
    <mergeCell ref="K1:L1"/>
    <mergeCell ref="F31:G31"/>
    <mergeCell ref="C11:N11"/>
    <mergeCell ref="B27:D28"/>
    <mergeCell ref="E29:H29"/>
    <mergeCell ref="C9:I9"/>
    <mergeCell ref="F27:G28"/>
    <mergeCell ref="C21:F21"/>
    <mergeCell ref="G21:H21"/>
    <mergeCell ref="I21:N21"/>
    <mergeCell ref="B2:H3"/>
    <mergeCell ref="J2:M2"/>
    <mergeCell ref="C8:I8"/>
    <mergeCell ref="B25:N25"/>
    <mergeCell ref="D20:M20"/>
    <mergeCell ref="A47:L47"/>
    <mergeCell ref="B46:F46"/>
    <mergeCell ref="H46:M46"/>
    <mergeCell ref="B29:D29"/>
    <mergeCell ref="B33:D34"/>
    <mergeCell ref="B30:D31"/>
    <mergeCell ref="B35:D35"/>
    <mergeCell ref="E33:H34"/>
    <mergeCell ref="B32:D32"/>
    <mergeCell ref="E32:H32"/>
    <mergeCell ref="E30:H30"/>
    <mergeCell ref="B19:B20"/>
    <mergeCell ref="B17:B18"/>
    <mergeCell ref="B14:B15"/>
    <mergeCell ref="C16:H16"/>
    <mergeCell ref="D18:M18"/>
    <mergeCell ref="J14:K15"/>
    <mergeCell ref="L14:N15"/>
    <mergeCell ref="D15:F15"/>
    <mergeCell ref="D17:M17"/>
    <mergeCell ref="G14:H15"/>
    <mergeCell ref="D19:M19"/>
    <mergeCell ref="AC4:AE4"/>
    <mergeCell ref="AC6:AE6"/>
    <mergeCell ref="AC7:AE7"/>
    <mergeCell ref="AC8:AE8"/>
    <mergeCell ref="B4:N4"/>
    <mergeCell ref="J8:N8"/>
    <mergeCell ref="AC14:AF14"/>
    <mergeCell ref="AC15:AF15"/>
    <mergeCell ref="AC16:AF16"/>
    <mergeCell ref="D14:F14"/>
    <mergeCell ref="AC9:AE9"/>
    <mergeCell ref="AC11:AE11"/>
    <mergeCell ref="B10:N10"/>
    <mergeCell ref="AC12:AF12"/>
    <mergeCell ref="AC13:AF13"/>
    <mergeCell ref="D12:M12"/>
    <mergeCell ref="D13:M13"/>
    <mergeCell ref="B12:B13"/>
    <mergeCell ref="J16:N16"/>
  </mergeCells>
  <phoneticPr fontId="52" type="noConversion"/>
  <conditionalFormatting sqref="B6">
    <cfRule type="expression" dxfId="0" priority="2" stopIfTrue="1">
      <formula>#REF!=0</formula>
    </cfRule>
  </conditionalFormatting>
  <printOptions horizontalCentered="1"/>
  <pageMargins left="0.25" right="0.25" top="0.3" bottom="0.33" header="0.25" footer="0.3"/>
  <pageSetup scale="68" orientation="portrait" r:id="rId1"/>
  <headerFooter alignWithMargins="0">
    <oddFooter>&amp;R2022 Program Year - Ver 1.0 1/1/2022</oddFooter>
  </headerFooter>
  <drawing r:id="rId2"/>
  <legacyDrawing r:id="rId3"/>
  <controls>
    <mc:AlternateContent xmlns:mc="http://schemas.openxmlformats.org/markup-compatibility/2006">
      <mc:Choice Requires="x14">
        <control shapeId="81928" r:id="rId4" name="ComboBox8">
          <controlPr defaultSize="0" autoLine="0" listFillRange="Z7:Z11" r:id="rId5">
            <anchor moveWithCells="1" sizeWithCells="1">
              <from>
                <xdr:col>8</xdr:col>
                <xdr:colOff>104775</xdr:colOff>
                <xdr:row>20</xdr:row>
                <xdr:rowOff>285750</xdr:rowOff>
              </from>
              <to>
                <xdr:col>13</xdr:col>
                <xdr:colOff>104775</xdr:colOff>
                <xdr:row>20</xdr:row>
                <xdr:rowOff>561975</xdr:rowOff>
              </to>
            </anchor>
          </controlPr>
        </control>
      </mc:Choice>
      <mc:Fallback>
        <control shapeId="81928" r:id="rId4" name="ComboBox8"/>
      </mc:Fallback>
    </mc:AlternateContent>
    <mc:AlternateContent xmlns:mc="http://schemas.openxmlformats.org/markup-compatibility/2006">
      <mc:Choice Requires="x14">
        <control shapeId="135238" r:id="rId6" name="ComboBox1">
          <controlPr defaultSize="0" autoLine="0" linkedCell="AC4" listFillRange="AC7:AC10" r:id="rId7">
            <anchor moveWithCells="1" sizeWithCells="1">
              <from>
                <xdr:col>2</xdr:col>
                <xdr:colOff>171450</xdr:colOff>
                <xdr:row>12</xdr:row>
                <xdr:rowOff>38100</xdr:rowOff>
              </from>
              <to>
                <xdr:col>13</xdr:col>
                <xdr:colOff>76200</xdr:colOff>
                <xdr:row>12</xdr:row>
                <xdr:rowOff>323850</xdr:rowOff>
              </to>
            </anchor>
          </controlPr>
        </control>
      </mc:Choice>
      <mc:Fallback>
        <control shapeId="135238" r:id="rId6" name="Combo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O69"/>
  <sheetViews>
    <sheetView showGridLines="0" topLeftCell="A28" zoomScaleNormal="100" zoomScaleSheetLayoutView="100" workbookViewId="0"/>
  </sheetViews>
  <sheetFormatPr defaultColWidth="9.28515625" defaultRowHeight="12.75" x14ac:dyDescent="0.2"/>
  <cols>
    <col min="1" max="1" width="4" style="15" customWidth="1"/>
    <col min="2" max="6" width="9.28515625" style="15" customWidth="1"/>
    <col min="7" max="7" width="16.42578125" style="15" customWidth="1"/>
    <col min="8" max="12" width="9.28515625" style="15" customWidth="1"/>
    <col min="13" max="13" width="0.28515625" style="15" customWidth="1"/>
    <col min="14" max="15" width="16.5703125" style="15" customWidth="1"/>
    <col min="16" max="16" width="2.5703125" style="15" customWidth="1"/>
    <col min="17" max="16384" width="9.28515625" style="15"/>
  </cols>
  <sheetData>
    <row r="1" spans="1:15" x14ac:dyDescent="0.2">
      <c r="A1" s="83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.75" x14ac:dyDescent="0.25">
      <c r="A64" s="611">
        <v>3</v>
      </c>
      <c r="B64" s="611"/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21"/>
      <c r="O64" s="21"/>
    </row>
    <row r="65" spans="1:1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5" ht="15" x14ac:dyDescent="0.2">
      <c r="A66" s="21"/>
      <c r="B66" s="21"/>
      <c r="C66" s="21"/>
      <c r="D66" s="21"/>
      <c r="E66" s="21"/>
      <c r="F66" s="21"/>
      <c r="G66" s="21"/>
      <c r="H66" s="25"/>
      <c r="I66" s="26"/>
      <c r="J66" s="21"/>
      <c r="K66" s="21"/>
      <c r="L66" s="21"/>
      <c r="M66" s="21"/>
      <c r="N66" s="21"/>
      <c r="O66" s="21"/>
    </row>
    <row r="67" spans="1:1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9" spans="1:15" ht="6" customHeight="1" x14ac:dyDescent="0.2"/>
  </sheetData>
  <sheetProtection algorithmName="SHA-512" hashValue="eZ/iaRKRRyPbIl2YIpAh2lIofUqQhU5Gex1LKxXmd/74/BG4GN0vJA1SI8mJwPN3NHOoltYSPbaHIiqFvrsNGQ==" saltValue="Z+fyvnFNMREYSxbkAHDyfA==" spinCount="100000" sheet="1" objects="1" scenarios="1" selectLockedCells="1"/>
  <mergeCells count="1">
    <mergeCell ref="A64:M64"/>
  </mergeCells>
  <phoneticPr fontId="0" type="noConversion"/>
  <printOptions horizontalCentered="1"/>
  <pageMargins left="0.25" right="0.25" top="0.3" bottom="0.33" header="0.25" footer="0.3"/>
  <pageSetup scale="91" orientation="portrait" r:id="rId1"/>
  <headerFooter alignWithMargins="0">
    <oddFooter>&amp;R2022 Program Year - Ver 1.0 1/1/2022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Q60"/>
  <sheetViews>
    <sheetView showGridLines="0" topLeftCell="A10" zoomScaleNormal="100" zoomScaleSheetLayoutView="100" zoomScalePageLayoutView="90" workbookViewId="0"/>
  </sheetViews>
  <sheetFormatPr defaultColWidth="8.5703125" defaultRowHeight="12.75" x14ac:dyDescent="0.2"/>
  <cols>
    <col min="1" max="1" width="5.5703125" style="15" customWidth="1"/>
    <col min="2" max="2" width="98.5703125" style="15" customWidth="1"/>
    <col min="3" max="4" width="16.7109375" style="15" customWidth="1"/>
    <col min="5" max="7" width="8.5703125" style="15"/>
    <col min="8" max="8" width="9" style="15" customWidth="1"/>
    <col min="9" max="14" width="8.5703125" style="15"/>
    <col min="15" max="15" width="7.42578125" style="15" customWidth="1"/>
    <col min="16" max="16" width="8.5703125" style="15"/>
    <col min="17" max="17" width="2.5703125" style="15" customWidth="1"/>
    <col min="18" max="16384" width="8.5703125" style="15"/>
  </cols>
  <sheetData>
    <row r="1" spans="1:17" ht="26.25" x14ac:dyDescent="0.2">
      <c r="A1" s="83"/>
      <c r="B1" s="67"/>
      <c r="C1" s="21"/>
      <c r="D1" s="21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x14ac:dyDescent="0.2">
      <c r="A2" s="21"/>
      <c r="B2" s="21"/>
      <c r="C2" s="21"/>
      <c r="D2" s="21"/>
    </row>
    <row r="3" spans="1:17" x14ac:dyDescent="0.2">
      <c r="A3" s="21"/>
      <c r="B3" s="21"/>
      <c r="C3" s="21"/>
      <c r="D3" s="21"/>
    </row>
    <row r="4" spans="1:17" x14ac:dyDescent="0.2">
      <c r="A4" s="21"/>
      <c r="B4" s="21"/>
      <c r="C4" s="21"/>
      <c r="D4" s="21"/>
    </row>
    <row r="5" spans="1:17" x14ac:dyDescent="0.2">
      <c r="A5" s="21"/>
      <c r="B5" s="123"/>
      <c r="C5" s="21"/>
      <c r="D5" s="21"/>
    </row>
    <row r="6" spans="1:17" x14ac:dyDescent="0.2">
      <c r="A6" s="21"/>
      <c r="B6" s="21"/>
      <c r="C6" s="21"/>
      <c r="D6" s="21"/>
    </row>
    <row r="7" spans="1:17" x14ac:dyDescent="0.2">
      <c r="A7" s="21"/>
      <c r="B7" s="21"/>
      <c r="C7" s="21"/>
      <c r="D7" s="21"/>
    </row>
    <row r="8" spans="1:17" x14ac:dyDescent="0.2">
      <c r="A8" s="21"/>
      <c r="B8" s="21"/>
      <c r="C8" s="21"/>
      <c r="D8" s="21"/>
    </row>
    <row r="9" spans="1:17" x14ac:dyDescent="0.2">
      <c r="A9" s="21"/>
      <c r="B9" s="21"/>
      <c r="C9" s="21"/>
      <c r="D9" s="21"/>
    </row>
    <row r="10" spans="1:17" x14ac:dyDescent="0.2">
      <c r="A10" s="21"/>
      <c r="B10" s="21"/>
      <c r="C10" s="21"/>
      <c r="D10" s="21"/>
    </row>
    <row r="11" spans="1:17" x14ac:dyDescent="0.2">
      <c r="A11" s="21"/>
      <c r="B11" s="21"/>
      <c r="C11" s="21"/>
      <c r="D11" s="21"/>
    </row>
    <row r="12" spans="1:17" x14ac:dyDescent="0.2">
      <c r="A12" s="21"/>
      <c r="B12" s="21"/>
      <c r="C12" s="21"/>
      <c r="D12" s="21"/>
    </row>
    <row r="13" spans="1:17" x14ac:dyDescent="0.2">
      <c r="A13" s="21"/>
      <c r="B13" s="21"/>
      <c r="C13" s="21"/>
      <c r="D13" s="21"/>
    </row>
    <row r="14" spans="1:17" x14ac:dyDescent="0.2">
      <c r="A14" s="21"/>
      <c r="B14" s="21"/>
      <c r="C14" s="21"/>
      <c r="D14" s="21"/>
    </row>
    <row r="15" spans="1:17" x14ac:dyDescent="0.2">
      <c r="A15" s="21"/>
      <c r="B15" s="21"/>
      <c r="C15" s="21"/>
      <c r="D15" s="21"/>
    </row>
    <row r="16" spans="1:17" x14ac:dyDescent="0.2">
      <c r="A16" s="21"/>
      <c r="B16" s="21"/>
      <c r="C16" s="21"/>
      <c r="D16" s="21"/>
    </row>
    <row r="17" spans="1:4" x14ac:dyDescent="0.2">
      <c r="A17" s="21"/>
      <c r="B17" s="21"/>
      <c r="C17" s="21"/>
      <c r="D17" s="21"/>
    </row>
    <row r="18" spans="1:4" x14ac:dyDescent="0.2">
      <c r="A18" s="21"/>
      <c r="B18" s="21"/>
      <c r="C18" s="21"/>
      <c r="D18" s="21"/>
    </row>
    <row r="19" spans="1:4" x14ac:dyDescent="0.2">
      <c r="A19" s="21"/>
      <c r="B19" s="21"/>
      <c r="C19" s="21"/>
      <c r="D19" s="21"/>
    </row>
    <row r="20" spans="1:4" x14ac:dyDescent="0.2">
      <c r="A20" s="21"/>
      <c r="B20" s="21"/>
      <c r="C20" s="21"/>
      <c r="D20" s="21"/>
    </row>
    <row r="21" spans="1:4" x14ac:dyDescent="0.2">
      <c r="A21" s="21"/>
      <c r="B21" s="21"/>
      <c r="C21" s="21"/>
      <c r="D21" s="21"/>
    </row>
    <row r="22" spans="1:4" x14ac:dyDescent="0.2">
      <c r="A22" s="21"/>
      <c r="B22" s="21"/>
      <c r="C22" s="21"/>
      <c r="D22" s="21"/>
    </row>
    <row r="23" spans="1:4" x14ac:dyDescent="0.2">
      <c r="A23" s="21"/>
      <c r="B23" s="21"/>
      <c r="C23" s="21"/>
      <c r="D23" s="21"/>
    </row>
    <row r="24" spans="1:4" x14ac:dyDescent="0.2">
      <c r="A24" s="21"/>
      <c r="B24" s="21"/>
      <c r="C24" s="21"/>
      <c r="D24" s="21"/>
    </row>
    <row r="25" spans="1:4" x14ac:dyDescent="0.2">
      <c r="A25" s="21"/>
      <c r="B25" s="21"/>
      <c r="C25" s="21"/>
      <c r="D25" s="21"/>
    </row>
    <row r="26" spans="1:4" x14ac:dyDescent="0.2">
      <c r="A26" s="21"/>
      <c r="B26" s="21"/>
      <c r="C26" s="21"/>
      <c r="D26" s="21"/>
    </row>
    <row r="27" spans="1:4" x14ac:dyDescent="0.2">
      <c r="A27" s="21"/>
      <c r="B27" s="21"/>
      <c r="C27" s="21"/>
      <c r="D27" s="21"/>
    </row>
    <row r="28" spans="1:4" x14ac:dyDescent="0.2">
      <c r="A28" s="21"/>
      <c r="B28" s="21"/>
      <c r="C28" s="21"/>
      <c r="D28" s="21"/>
    </row>
    <row r="29" spans="1:4" x14ac:dyDescent="0.2">
      <c r="A29" s="21"/>
      <c r="B29" s="21"/>
      <c r="C29" s="21"/>
      <c r="D29" s="21"/>
    </row>
    <row r="30" spans="1:4" x14ac:dyDescent="0.2">
      <c r="A30" s="21"/>
      <c r="B30" s="21"/>
      <c r="C30" s="21"/>
      <c r="D30" s="21"/>
    </row>
    <row r="31" spans="1:4" x14ac:dyDescent="0.2">
      <c r="A31" s="21"/>
      <c r="B31" s="21"/>
      <c r="C31" s="21"/>
      <c r="D31" s="21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21"/>
      <c r="B34" s="21"/>
      <c r="C34" s="21"/>
      <c r="D34" s="21"/>
    </row>
    <row r="35" spans="1:4" x14ac:dyDescent="0.2">
      <c r="A35" s="21"/>
      <c r="B35" s="21"/>
      <c r="C35" s="21"/>
      <c r="D35" s="21"/>
    </row>
    <row r="36" spans="1:4" x14ac:dyDescent="0.2">
      <c r="A36" s="21"/>
      <c r="B36" s="21"/>
      <c r="C36" s="21"/>
      <c r="D36" s="21"/>
    </row>
    <row r="37" spans="1:4" x14ac:dyDescent="0.2">
      <c r="A37" s="21"/>
      <c r="B37" s="21"/>
      <c r="C37" s="21"/>
      <c r="D37" s="21"/>
    </row>
    <row r="38" spans="1:4" x14ac:dyDescent="0.2">
      <c r="A38" s="21"/>
      <c r="B38" s="21"/>
      <c r="C38" s="21"/>
      <c r="D38" s="21"/>
    </row>
    <row r="39" spans="1:4" x14ac:dyDescent="0.2">
      <c r="A39" s="21"/>
      <c r="B39" s="21"/>
      <c r="C39" s="21"/>
      <c r="D39" s="21"/>
    </row>
    <row r="40" spans="1:4" x14ac:dyDescent="0.2">
      <c r="A40" s="21"/>
      <c r="B40" s="21"/>
      <c r="C40" s="21"/>
      <c r="D40" s="21"/>
    </row>
    <row r="41" spans="1:4" x14ac:dyDescent="0.2">
      <c r="A41" s="21"/>
      <c r="B41" s="21"/>
      <c r="C41" s="21"/>
      <c r="D41" s="21"/>
    </row>
    <row r="42" spans="1:4" x14ac:dyDescent="0.2">
      <c r="A42" s="21"/>
      <c r="B42" s="21"/>
      <c r="C42" s="21"/>
      <c r="D42" s="21"/>
    </row>
    <row r="43" spans="1:4" x14ac:dyDescent="0.2">
      <c r="A43" s="21"/>
      <c r="B43" s="21"/>
      <c r="C43" s="21"/>
      <c r="D43" s="21"/>
    </row>
    <row r="44" spans="1:4" x14ac:dyDescent="0.2">
      <c r="A44" s="21"/>
      <c r="B44" s="21"/>
      <c r="C44" s="21"/>
      <c r="D44" s="21"/>
    </row>
    <row r="45" spans="1:4" x14ac:dyDescent="0.2">
      <c r="A45" s="21"/>
      <c r="B45" s="21"/>
      <c r="C45" s="21"/>
      <c r="D45" s="21"/>
    </row>
    <row r="46" spans="1:4" x14ac:dyDescent="0.2">
      <c r="A46" s="21"/>
      <c r="B46" s="21"/>
      <c r="C46" s="21"/>
      <c r="D46" s="21"/>
    </row>
    <row r="47" spans="1:4" x14ac:dyDescent="0.2">
      <c r="A47" s="21"/>
      <c r="B47" s="21"/>
      <c r="C47" s="21"/>
      <c r="D47" s="21"/>
    </row>
    <row r="48" spans="1:4" x14ac:dyDescent="0.2">
      <c r="A48" s="21"/>
      <c r="B48" s="21"/>
      <c r="C48" s="21"/>
      <c r="D48" s="21"/>
    </row>
    <row r="49" spans="1:15" x14ac:dyDescent="0.2">
      <c r="A49" s="21"/>
      <c r="B49" s="21"/>
      <c r="C49" s="21"/>
      <c r="D49" s="21"/>
    </row>
    <row r="50" spans="1:15" x14ac:dyDescent="0.2">
      <c r="A50" s="21"/>
      <c r="B50" s="21"/>
      <c r="C50" s="21"/>
      <c r="D50" s="21"/>
    </row>
    <row r="51" spans="1:15" x14ac:dyDescent="0.2">
      <c r="A51" s="21"/>
      <c r="B51" s="21"/>
      <c r="C51" s="21"/>
      <c r="D51" s="21"/>
    </row>
    <row r="52" spans="1:15" x14ac:dyDescent="0.2">
      <c r="A52" s="21"/>
      <c r="B52" s="21"/>
      <c r="C52" s="21"/>
      <c r="D52" s="21"/>
    </row>
    <row r="53" spans="1:15" x14ac:dyDescent="0.2">
      <c r="A53" s="21"/>
      <c r="B53" s="21"/>
      <c r="C53" s="21"/>
      <c r="D53" s="21"/>
    </row>
    <row r="54" spans="1:15" x14ac:dyDescent="0.2">
      <c r="A54" s="21"/>
      <c r="B54" s="21"/>
      <c r="C54" s="21"/>
      <c r="D54" s="21"/>
    </row>
    <row r="55" spans="1:15" x14ac:dyDescent="0.2">
      <c r="A55" s="21"/>
      <c r="B55" s="21"/>
      <c r="C55" s="19"/>
      <c r="D55" s="19"/>
      <c r="E55" s="24"/>
      <c r="F55" s="24"/>
      <c r="G55" s="24"/>
      <c r="H55" s="24"/>
      <c r="I55" s="24"/>
      <c r="J55" s="24"/>
      <c r="K55" s="24"/>
      <c r="L55" s="24"/>
      <c r="M55" s="24"/>
    </row>
    <row r="56" spans="1:15" x14ac:dyDescent="0.2">
      <c r="A56" s="21"/>
      <c r="B56" s="21"/>
      <c r="C56" s="19"/>
      <c r="D56" s="19"/>
      <c r="E56" s="24"/>
      <c r="F56" s="24"/>
      <c r="G56" s="24"/>
      <c r="H56" s="24"/>
      <c r="I56" s="24"/>
      <c r="J56" s="24"/>
      <c r="K56" s="24"/>
      <c r="L56" s="24"/>
      <c r="M56" s="24"/>
    </row>
    <row r="57" spans="1:1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.75" x14ac:dyDescent="0.25">
      <c r="A58" s="21"/>
      <c r="B58" s="23">
        <v>4</v>
      </c>
      <c r="C58" s="19"/>
      <c r="D58" s="19"/>
      <c r="E58" s="24"/>
      <c r="F58" s="24"/>
      <c r="G58" s="24"/>
      <c r="H58" s="24"/>
      <c r="I58" s="24"/>
      <c r="J58" s="24"/>
      <c r="K58" s="24"/>
      <c r="L58" s="24"/>
      <c r="M58" s="24"/>
    </row>
    <row r="59" spans="1:15" x14ac:dyDescent="0.2">
      <c r="A59" s="21"/>
      <c r="B59" s="21"/>
      <c r="C59" s="19"/>
      <c r="D59" s="19"/>
      <c r="E59" s="24"/>
      <c r="F59" s="24"/>
      <c r="G59" s="24"/>
      <c r="H59" s="24"/>
      <c r="I59" s="24"/>
      <c r="J59" s="24"/>
      <c r="K59" s="24"/>
      <c r="L59" s="24"/>
      <c r="M59" s="24"/>
    </row>
    <row r="60" spans="1:15" x14ac:dyDescent="0.2">
      <c r="A60" s="21"/>
      <c r="B60" s="21"/>
      <c r="C60" s="21"/>
      <c r="D60" s="21"/>
    </row>
  </sheetData>
  <sheetProtection algorithmName="SHA-512" hashValue="PUzwHRN2w2R15zz1Dp/DzNwuqhnJMDKvgyXF0EjrmPwYEf+jEERikaFx5Lie7JZXIJt0cBjwBOPqDd4CrKvQVg==" saltValue="wEbHZuZ8pMEGMx/dyIemfg==" spinCount="100000" sheet="1" objects="1" scenarios="1" selectLockedCells="1"/>
  <phoneticPr fontId="0" type="noConversion"/>
  <printOptions horizontalCentered="1"/>
  <pageMargins left="0.25" right="0.25" top="0.3" bottom="0.33" header="0.25" footer="0.3"/>
  <pageSetup orientation="portrait" r:id="rId1"/>
  <headerFooter alignWithMargins="0">
    <oddFooter>&amp;R2022 Program Year - Ver 1.0 1/1/2022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5">
    <tabColor rgb="FF0066FF"/>
  </sheetPr>
  <dimension ref="A1:T128"/>
  <sheetViews>
    <sheetView showGridLines="0" zoomScaleNormal="100" zoomScaleSheetLayoutView="100" workbookViewId="0">
      <selection activeCell="A3" sqref="A3"/>
    </sheetView>
  </sheetViews>
  <sheetFormatPr defaultRowHeight="12.75" x14ac:dyDescent="0.2"/>
  <cols>
    <col min="1" max="1" width="4.5703125" customWidth="1"/>
    <col min="2" max="2" width="7" customWidth="1"/>
    <col min="3" max="3" width="7.5703125" customWidth="1"/>
    <col min="4" max="4" width="7.28515625" customWidth="1"/>
    <col min="5" max="5" width="5" customWidth="1"/>
    <col min="6" max="6" width="7.5703125" customWidth="1"/>
    <col min="7" max="7" width="13.42578125" customWidth="1"/>
    <col min="8" max="8" width="11.5703125" customWidth="1"/>
    <col min="9" max="9" width="13" style="8" customWidth="1"/>
    <col min="10" max="10" width="21.28515625" customWidth="1"/>
    <col min="11" max="11" width="4.5703125" customWidth="1"/>
    <col min="12" max="12" width="16.5703125" style="1" customWidth="1"/>
    <col min="13" max="16" width="20.7109375" style="1" customWidth="1"/>
    <col min="17" max="17" width="20.5703125" style="7" customWidth="1"/>
  </cols>
  <sheetData>
    <row r="1" spans="1:17" ht="27" customHeight="1" x14ac:dyDescent="0.2">
      <c r="A1" s="670" t="str">
        <f>IF('Application Form'!$AH$11="NC","New Construction Electricfication Rebate Worksheet","Retrofit Electricfication Rebate Worksheet")</f>
        <v>Retrofit Electricfication Rebate Worksheet</v>
      </c>
      <c r="B1" s="671"/>
      <c r="C1" s="671"/>
      <c r="D1" s="671"/>
      <c r="E1" s="671"/>
      <c r="F1" s="671"/>
      <c r="G1" s="671"/>
      <c r="H1" s="671"/>
      <c r="I1" s="671"/>
      <c r="J1" s="671"/>
      <c r="K1" s="672"/>
      <c r="L1"/>
      <c r="M1"/>
      <c r="N1"/>
      <c r="O1"/>
      <c r="P1"/>
      <c r="Q1"/>
    </row>
    <row r="2" spans="1:17" ht="14.1" customHeight="1" thickBot="1" x14ac:dyDescent="0.25">
      <c r="A2" s="673"/>
      <c r="B2" s="674"/>
      <c r="C2" s="674"/>
      <c r="D2" s="674"/>
      <c r="E2" s="674"/>
      <c r="F2" s="674"/>
      <c r="G2" s="674"/>
      <c r="H2" s="674"/>
      <c r="I2" s="674"/>
      <c r="J2" s="674"/>
      <c r="K2" s="675"/>
      <c r="L2"/>
      <c r="M2"/>
      <c r="N2"/>
      <c r="O2"/>
      <c r="P2"/>
      <c r="Q2"/>
    </row>
    <row r="3" spans="1:17" ht="5.0999999999999996" customHeight="1" thickBot="1" x14ac:dyDescent="0.25">
      <c r="A3" s="108"/>
      <c r="B3" s="676"/>
      <c r="C3" s="676"/>
      <c r="D3" s="676"/>
      <c r="E3" s="676"/>
      <c r="F3" s="676"/>
      <c r="G3" s="676"/>
      <c r="H3" s="676"/>
      <c r="I3" s="676"/>
      <c r="J3" s="676"/>
      <c r="K3" s="6"/>
    </row>
    <row r="4" spans="1:17" ht="20.100000000000001" hidden="1" customHeight="1" thickBot="1" x14ac:dyDescent="0.25">
      <c r="A4" s="5"/>
      <c r="B4" s="22"/>
      <c r="C4" s="22"/>
      <c r="D4" s="22"/>
      <c r="E4" s="22"/>
      <c r="F4" s="22"/>
      <c r="G4" s="22"/>
      <c r="H4" s="22"/>
      <c r="I4" s="22"/>
      <c r="J4" s="22"/>
      <c r="K4" s="6"/>
    </row>
    <row r="5" spans="1:17" ht="13.5" hidden="1" thickBot="1" x14ac:dyDescent="0.25">
      <c r="A5" s="5"/>
      <c r="I5"/>
      <c r="K5" s="6"/>
    </row>
    <row r="6" spans="1:17" s="75" customFormat="1" ht="15.6" hidden="1" customHeight="1" thickBot="1" x14ac:dyDescent="0.25">
      <c r="A6" s="70"/>
      <c r="B6"/>
      <c r="C6"/>
      <c r="D6"/>
      <c r="E6"/>
      <c r="F6"/>
      <c r="G6"/>
      <c r="H6"/>
      <c r="I6"/>
      <c r="J6"/>
      <c r="K6" s="172"/>
      <c r="L6" s="73"/>
      <c r="M6" s="73"/>
      <c r="N6" s="73"/>
      <c r="O6" s="73"/>
      <c r="Q6" s="74"/>
    </row>
    <row r="7" spans="1:17" s="75" customFormat="1" ht="15" hidden="1" customHeight="1" thickBot="1" x14ac:dyDescent="0.25">
      <c r="A7" s="70"/>
      <c r="B7"/>
      <c r="C7"/>
      <c r="D7"/>
      <c r="E7"/>
      <c r="F7"/>
      <c r="G7"/>
      <c r="H7"/>
      <c r="I7"/>
      <c r="J7"/>
      <c r="K7" s="72"/>
      <c r="L7" s="73"/>
      <c r="M7" s="73"/>
      <c r="N7" s="73"/>
      <c r="O7" s="73"/>
      <c r="Q7" s="74"/>
    </row>
    <row r="8" spans="1:17" ht="5.0999999999999996" hidden="1" customHeight="1" thickBot="1" x14ac:dyDescent="0.25">
      <c r="A8" s="88"/>
      <c r="I8"/>
      <c r="K8" s="53"/>
      <c r="L8"/>
      <c r="M8"/>
      <c r="N8"/>
      <c r="O8"/>
      <c r="P8"/>
      <c r="Q8"/>
    </row>
    <row r="9" spans="1:17" ht="20.100000000000001" hidden="1" customHeight="1" thickBot="1" x14ac:dyDescent="0.25">
      <c r="A9" s="5"/>
      <c r="I9"/>
      <c r="K9" s="6"/>
    </row>
    <row r="10" spans="1:17" ht="16.5" hidden="1" customHeight="1" thickBot="1" x14ac:dyDescent="0.25">
      <c r="A10" s="5"/>
      <c r="I10"/>
      <c r="K10" s="6"/>
    </row>
    <row r="11" spans="1:17" s="75" customFormat="1" ht="15.6" hidden="1" customHeight="1" thickBot="1" x14ac:dyDescent="0.25">
      <c r="A11" s="70"/>
      <c r="B11"/>
      <c r="C11"/>
      <c r="D11"/>
      <c r="E11"/>
      <c r="F11"/>
      <c r="G11"/>
      <c r="H11"/>
      <c r="I11"/>
      <c r="J11"/>
      <c r="K11" s="72"/>
      <c r="P11" s="73"/>
      <c r="Q11" s="74"/>
    </row>
    <row r="12" spans="1:17" s="75" customFormat="1" ht="15.6" hidden="1" customHeight="1" thickBot="1" x14ac:dyDescent="0.25">
      <c r="A12" s="70"/>
      <c r="B12"/>
      <c r="C12"/>
      <c r="D12"/>
      <c r="E12"/>
      <c r="F12"/>
      <c r="G12"/>
      <c r="H12"/>
      <c r="I12"/>
      <c r="J12"/>
      <c r="K12" s="72"/>
      <c r="P12" s="73"/>
      <c r="Q12" s="74"/>
    </row>
    <row r="13" spans="1:17" ht="5.0999999999999996" hidden="1" customHeight="1" thickBot="1" x14ac:dyDescent="0.25">
      <c r="A13" s="88"/>
      <c r="B13" s="55"/>
      <c r="C13" s="55"/>
      <c r="D13" s="55"/>
      <c r="E13" s="55"/>
      <c r="F13" s="55"/>
      <c r="G13" s="55"/>
      <c r="H13" s="55"/>
      <c r="I13" s="22"/>
      <c r="J13" s="55"/>
      <c r="K13" s="53"/>
      <c r="L13"/>
      <c r="M13"/>
      <c r="N13"/>
      <c r="O13"/>
      <c r="P13"/>
      <c r="Q13"/>
    </row>
    <row r="14" spans="1:17" ht="20.100000000000001" hidden="1" customHeight="1" thickBot="1" x14ac:dyDescent="0.25">
      <c r="A14" s="5"/>
      <c r="B14" s="655" t="s">
        <v>62</v>
      </c>
      <c r="C14" s="656"/>
      <c r="D14" s="656"/>
      <c r="E14" s="656"/>
      <c r="F14" s="656"/>
      <c r="G14" s="656"/>
      <c r="H14" s="656"/>
      <c r="I14" s="656"/>
      <c r="J14" s="657"/>
      <c r="K14" s="6"/>
    </row>
    <row r="15" spans="1:17" ht="16.5" hidden="1" customHeight="1" thickBot="1" x14ac:dyDescent="0.25">
      <c r="A15" s="5"/>
      <c r="B15" s="677" t="s">
        <v>67</v>
      </c>
      <c r="C15" s="678"/>
      <c r="D15" s="678"/>
      <c r="E15" s="678"/>
      <c r="F15" s="678"/>
      <c r="G15" s="679"/>
      <c r="H15" s="118" t="s">
        <v>0</v>
      </c>
      <c r="I15" s="118" t="s">
        <v>201</v>
      </c>
      <c r="J15" s="119" t="s">
        <v>203</v>
      </c>
      <c r="K15" s="6"/>
    </row>
    <row r="16" spans="1:17" s="75" customFormat="1" ht="15.6" hidden="1" customHeight="1" thickBot="1" x14ac:dyDescent="0.25">
      <c r="A16" s="70"/>
      <c r="B16" s="661"/>
      <c r="C16" s="662"/>
      <c r="D16" s="662"/>
      <c r="E16" s="662"/>
      <c r="F16" s="662"/>
      <c r="G16" s="663"/>
      <c r="H16" s="71"/>
      <c r="I16" s="182">
        <v>0</v>
      </c>
      <c r="J16" s="97" t="str">
        <f>IF(H16&lt;1,"",(H16*I16))</f>
        <v/>
      </c>
      <c r="K16" s="72"/>
      <c r="P16" s="73"/>
      <c r="Q16" s="74"/>
    </row>
    <row r="17" spans="1:20" s="75" customFormat="1" ht="15.6" hidden="1" customHeight="1" thickBot="1" x14ac:dyDescent="0.25">
      <c r="A17" s="70"/>
      <c r="B17" s="664"/>
      <c r="C17" s="665"/>
      <c r="D17" s="665"/>
      <c r="E17" s="665"/>
      <c r="F17" s="665"/>
      <c r="G17" s="666"/>
      <c r="H17" s="76"/>
      <c r="I17" s="183">
        <v>0</v>
      </c>
      <c r="J17" s="77" t="str">
        <f>IF(H17&lt;1,"",(H17*I17))</f>
        <v/>
      </c>
      <c r="K17" s="72"/>
      <c r="P17" s="73"/>
      <c r="Q17" s="74"/>
    </row>
    <row r="18" spans="1:20" ht="5.0999999999999996" hidden="1" customHeight="1" thickBot="1" x14ac:dyDescent="0.25">
      <c r="A18" s="88"/>
      <c r="B18" s="55"/>
      <c r="C18" s="55"/>
      <c r="D18" s="55"/>
      <c r="E18" s="55"/>
      <c r="F18" s="55"/>
      <c r="G18" s="55"/>
      <c r="H18" s="55"/>
      <c r="I18" s="22"/>
      <c r="J18" s="55"/>
      <c r="K18" s="53"/>
      <c r="L18"/>
      <c r="M18"/>
      <c r="N18"/>
      <c r="O18"/>
      <c r="P18"/>
      <c r="Q18"/>
    </row>
    <row r="19" spans="1:20" ht="20.100000000000001" hidden="1" customHeight="1" thickBot="1" x14ac:dyDescent="0.25">
      <c r="A19" s="5"/>
      <c r="B19" s="655" t="s">
        <v>63</v>
      </c>
      <c r="C19" s="656"/>
      <c r="D19" s="656"/>
      <c r="E19" s="656"/>
      <c r="F19" s="656"/>
      <c r="G19" s="656"/>
      <c r="H19" s="656"/>
      <c r="I19" s="656"/>
      <c r="J19" s="657"/>
      <c r="K19" s="6"/>
    </row>
    <row r="20" spans="1:20" ht="16.5" hidden="1" customHeight="1" thickBot="1" x14ac:dyDescent="0.25">
      <c r="A20" s="5"/>
      <c r="B20" s="677" t="s">
        <v>67</v>
      </c>
      <c r="C20" s="678"/>
      <c r="D20" s="678"/>
      <c r="E20" s="678"/>
      <c r="F20" s="678"/>
      <c r="G20" s="679"/>
      <c r="H20" s="118" t="s">
        <v>0</v>
      </c>
      <c r="I20" s="118" t="s">
        <v>201</v>
      </c>
      <c r="J20" s="119" t="s">
        <v>203</v>
      </c>
      <c r="K20" s="6"/>
    </row>
    <row r="21" spans="1:20" s="75" customFormat="1" ht="15.6" hidden="1" customHeight="1" thickBot="1" x14ac:dyDescent="0.25">
      <c r="A21" s="70"/>
      <c r="B21" s="661"/>
      <c r="C21" s="662"/>
      <c r="D21" s="662"/>
      <c r="E21" s="662"/>
      <c r="F21" s="662"/>
      <c r="G21" s="663"/>
      <c r="H21" s="71"/>
      <c r="I21" s="182">
        <v>0</v>
      </c>
      <c r="J21" s="97" t="str">
        <f>IF(H21&lt;1,"",(H21*I21))</f>
        <v/>
      </c>
      <c r="K21" s="72"/>
      <c r="P21" s="73"/>
      <c r="Q21" s="74"/>
    </row>
    <row r="22" spans="1:20" s="75" customFormat="1" ht="15.6" hidden="1" customHeight="1" thickBot="1" x14ac:dyDescent="0.25">
      <c r="A22" s="70"/>
      <c r="B22" s="664"/>
      <c r="C22" s="665"/>
      <c r="D22" s="665"/>
      <c r="E22" s="665"/>
      <c r="F22" s="665"/>
      <c r="G22" s="666"/>
      <c r="H22" s="76"/>
      <c r="I22" s="183">
        <v>0</v>
      </c>
      <c r="J22" s="77" t="str">
        <f>IF(H22&lt;1,"",(H22*I22))</f>
        <v/>
      </c>
      <c r="K22" s="72"/>
      <c r="P22" s="73"/>
      <c r="Q22" s="74"/>
    </row>
    <row r="23" spans="1:20" ht="5.0999999999999996" hidden="1" customHeight="1" thickBot="1" x14ac:dyDescent="0.25">
      <c r="A23" s="88"/>
      <c r="B23" s="55"/>
      <c r="C23" s="55"/>
      <c r="D23" s="55"/>
      <c r="E23" s="55"/>
      <c r="F23" s="55"/>
      <c r="G23" s="55"/>
      <c r="H23" s="55"/>
      <c r="I23" s="22"/>
      <c r="J23" s="55"/>
      <c r="K23" s="53"/>
      <c r="L23"/>
      <c r="M23"/>
      <c r="N23"/>
      <c r="O23"/>
      <c r="P23"/>
      <c r="Q23"/>
    </row>
    <row r="24" spans="1:20" ht="20.100000000000001" hidden="1" customHeight="1" thickBot="1" x14ac:dyDescent="0.25">
      <c r="A24" s="5"/>
      <c r="B24" s="655" t="s">
        <v>64</v>
      </c>
      <c r="C24" s="656"/>
      <c r="D24" s="656"/>
      <c r="E24" s="656"/>
      <c r="F24" s="656"/>
      <c r="G24" s="656"/>
      <c r="H24" s="656"/>
      <c r="I24" s="656"/>
      <c r="J24" s="657"/>
      <c r="K24" s="6"/>
    </row>
    <row r="25" spans="1:20" ht="16.5" hidden="1" customHeight="1" thickBot="1" x14ac:dyDescent="0.25">
      <c r="A25" s="5"/>
      <c r="B25" s="677" t="s">
        <v>67</v>
      </c>
      <c r="C25" s="678"/>
      <c r="D25" s="678"/>
      <c r="E25" s="678"/>
      <c r="F25" s="678"/>
      <c r="G25" s="679"/>
      <c r="H25" s="118" t="s">
        <v>0</v>
      </c>
      <c r="I25" s="118" t="s">
        <v>201</v>
      </c>
      <c r="J25" s="119" t="s">
        <v>203</v>
      </c>
      <c r="K25" s="6"/>
    </row>
    <row r="26" spans="1:20" s="75" customFormat="1" ht="15.6" hidden="1" customHeight="1" thickBot="1" x14ac:dyDescent="0.25">
      <c r="A26" s="70"/>
      <c r="B26" s="661"/>
      <c r="C26" s="662"/>
      <c r="D26" s="662"/>
      <c r="E26" s="662"/>
      <c r="F26" s="662"/>
      <c r="G26" s="663"/>
      <c r="H26" s="71"/>
      <c r="I26" s="182">
        <v>0</v>
      </c>
      <c r="J26" s="97" t="str">
        <f>IF(H26&lt;1,"",(H26*I26))</f>
        <v/>
      </c>
      <c r="K26" s="72"/>
      <c r="P26" s="73"/>
      <c r="Q26" s="74"/>
    </row>
    <row r="27" spans="1:20" s="75" customFormat="1" ht="15.6" hidden="1" customHeight="1" thickBot="1" x14ac:dyDescent="0.25">
      <c r="A27" s="70"/>
      <c r="B27" s="664"/>
      <c r="C27" s="665"/>
      <c r="D27" s="665"/>
      <c r="E27" s="665"/>
      <c r="F27" s="665"/>
      <c r="G27" s="666"/>
      <c r="H27" s="76"/>
      <c r="I27" s="183">
        <v>0</v>
      </c>
      <c r="J27" s="77" t="str">
        <f>IF(H27&lt;1,"",(H27*I27))</f>
        <v/>
      </c>
      <c r="K27" s="72"/>
      <c r="P27" s="73"/>
      <c r="Q27" s="74"/>
    </row>
    <row r="28" spans="1:20" s="75" customFormat="1" ht="16.5" hidden="1" customHeight="1" thickBot="1" x14ac:dyDescent="0.25">
      <c r="A28" s="70"/>
      <c r="B28" s="120"/>
      <c r="C28" s="120"/>
      <c r="D28" s="120"/>
      <c r="E28" s="120"/>
      <c r="F28" s="120"/>
      <c r="G28" s="120"/>
      <c r="H28" s="103"/>
      <c r="I28" s="96"/>
      <c r="J28" s="94"/>
      <c r="K28" s="72"/>
      <c r="P28" s="73"/>
      <c r="Q28" s="74"/>
    </row>
    <row r="29" spans="1:20" ht="4.5" hidden="1" customHeight="1" thickBot="1" x14ac:dyDescent="0.25">
      <c r="A29" s="88"/>
      <c r="B29" s="55"/>
      <c r="C29" s="55"/>
      <c r="D29" s="55"/>
      <c r="E29" s="55"/>
      <c r="F29" s="55"/>
      <c r="G29" s="55"/>
      <c r="H29" s="55"/>
      <c r="I29" s="22"/>
      <c r="J29" s="55"/>
      <c r="K29" s="53"/>
      <c r="L29"/>
      <c r="M29"/>
      <c r="N29"/>
      <c r="O29"/>
      <c r="P29"/>
      <c r="Q29"/>
    </row>
    <row r="30" spans="1:20" ht="20.100000000000001" customHeight="1" thickBot="1" x14ac:dyDescent="0.25">
      <c r="A30" s="5"/>
      <c r="B30" s="655" t="s">
        <v>207</v>
      </c>
      <c r="C30" s="656"/>
      <c r="D30" s="656"/>
      <c r="E30" s="656"/>
      <c r="F30" s="656"/>
      <c r="G30" s="656"/>
      <c r="H30" s="656"/>
      <c r="I30" s="656"/>
      <c r="J30" s="657"/>
      <c r="K30" s="6"/>
      <c r="R30" s="95"/>
      <c r="S30" s="95"/>
      <c r="T30" s="95"/>
    </row>
    <row r="31" spans="1:20" ht="15.75" thickBot="1" x14ac:dyDescent="0.25">
      <c r="A31" s="5"/>
      <c r="B31" s="658" t="s">
        <v>67</v>
      </c>
      <c r="C31" s="659"/>
      <c r="D31" s="659"/>
      <c r="E31" s="659"/>
      <c r="F31" s="659"/>
      <c r="G31" s="660"/>
      <c r="H31" s="185" t="s">
        <v>0</v>
      </c>
      <c r="I31" s="185" t="s">
        <v>201</v>
      </c>
      <c r="J31" s="186" t="s">
        <v>203</v>
      </c>
      <c r="K31" s="6"/>
    </row>
    <row r="32" spans="1:20" s="75" customFormat="1" ht="15.6" customHeight="1" x14ac:dyDescent="0.2">
      <c r="A32" s="70"/>
      <c r="B32" s="661"/>
      <c r="C32" s="662"/>
      <c r="D32" s="662"/>
      <c r="E32" s="662"/>
      <c r="F32" s="662"/>
      <c r="G32" s="663"/>
      <c r="H32" s="71"/>
      <c r="I32" s="90">
        <v>750</v>
      </c>
      <c r="J32" s="184" t="str">
        <f>IF(OR(H32&lt;1,B32=""),"",(H32*I32))</f>
        <v/>
      </c>
      <c r="K32" s="72"/>
      <c r="P32" s="73"/>
      <c r="Q32" s="74"/>
    </row>
    <row r="33" spans="1:17" s="75" customFormat="1" ht="15.6" customHeight="1" thickBot="1" x14ac:dyDescent="0.25">
      <c r="A33" s="70"/>
      <c r="B33" s="664"/>
      <c r="C33" s="665"/>
      <c r="D33" s="665"/>
      <c r="E33" s="665"/>
      <c r="F33" s="665"/>
      <c r="G33" s="666"/>
      <c r="H33" s="76"/>
      <c r="I33" s="91">
        <v>750</v>
      </c>
      <c r="J33" s="77" t="str">
        <f>IF(OR(H33&lt;1,B33=""),"",(H33*I33))</f>
        <v/>
      </c>
      <c r="K33" s="72"/>
      <c r="P33" s="73"/>
      <c r="Q33" s="74"/>
    </row>
    <row r="34" spans="1:17" ht="5.0999999999999996" customHeight="1" thickBot="1" x14ac:dyDescent="0.25">
      <c r="A34" s="88"/>
      <c r="B34" s="55"/>
      <c r="C34" s="55"/>
      <c r="D34" s="55"/>
      <c r="E34" s="55"/>
      <c r="F34" s="55"/>
      <c r="G34" s="55"/>
      <c r="H34" s="55"/>
      <c r="I34" s="22"/>
      <c r="J34" s="55"/>
      <c r="K34" s="53"/>
      <c r="L34"/>
      <c r="M34"/>
      <c r="N34"/>
      <c r="O34"/>
      <c r="P34"/>
      <c r="Q34"/>
    </row>
    <row r="35" spans="1:17" ht="20.100000000000001" customHeight="1" thickBot="1" x14ac:dyDescent="0.25">
      <c r="A35" s="5"/>
      <c r="B35" s="655" t="s">
        <v>208</v>
      </c>
      <c r="C35" s="656"/>
      <c r="D35" s="656"/>
      <c r="E35" s="656"/>
      <c r="F35" s="656"/>
      <c r="G35" s="656"/>
      <c r="H35" s="656"/>
      <c r="I35" s="656"/>
      <c r="J35" s="657"/>
      <c r="K35" s="6"/>
    </row>
    <row r="36" spans="1:17" ht="16.5" customHeight="1" thickBot="1" x14ac:dyDescent="0.25">
      <c r="A36" s="5"/>
      <c r="B36" s="658" t="s">
        <v>67</v>
      </c>
      <c r="C36" s="659"/>
      <c r="D36" s="659"/>
      <c r="E36" s="659"/>
      <c r="F36" s="659"/>
      <c r="G36" s="660"/>
      <c r="H36" s="185" t="s">
        <v>0</v>
      </c>
      <c r="I36" s="185" t="s">
        <v>201</v>
      </c>
      <c r="J36" s="186" t="s">
        <v>203</v>
      </c>
      <c r="K36" s="6"/>
    </row>
    <row r="37" spans="1:17" s="75" customFormat="1" ht="15.6" customHeight="1" x14ac:dyDescent="0.2">
      <c r="A37" s="70"/>
      <c r="B37" s="661"/>
      <c r="C37" s="662"/>
      <c r="D37" s="662"/>
      <c r="E37" s="662"/>
      <c r="F37" s="662"/>
      <c r="G37" s="663"/>
      <c r="H37" s="71"/>
      <c r="I37" s="90">
        <v>1250</v>
      </c>
      <c r="J37" s="184" t="str">
        <f>IF(OR(H37&lt;1,B37=""),"",(H37*I37))</f>
        <v/>
      </c>
      <c r="K37" s="72"/>
      <c r="P37" s="73"/>
      <c r="Q37" s="74"/>
    </row>
    <row r="38" spans="1:17" s="75" customFormat="1" ht="15.6" customHeight="1" thickBot="1" x14ac:dyDescent="0.25">
      <c r="A38" s="70"/>
      <c r="B38" s="664"/>
      <c r="C38" s="665"/>
      <c r="D38" s="665"/>
      <c r="E38" s="665"/>
      <c r="F38" s="665"/>
      <c r="G38" s="666"/>
      <c r="H38" s="76"/>
      <c r="I38" s="91">
        <v>1250</v>
      </c>
      <c r="J38" s="77" t="str">
        <f>IF(OR(H38&lt;1,B38=""),"",(H38*I38))</f>
        <v/>
      </c>
      <c r="K38" s="72"/>
      <c r="P38" s="73"/>
      <c r="Q38" s="74"/>
    </row>
    <row r="39" spans="1:17" ht="5.0999999999999996" customHeight="1" thickBot="1" x14ac:dyDescent="0.25">
      <c r="A39" s="88"/>
      <c r="B39" s="55"/>
      <c r="C39" s="55"/>
      <c r="D39" s="55"/>
      <c r="E39" s="55"/>
      <c r="F39" s="55"/>
      <c r="G39" s="55"/>
      <c r="H39" s="55"/>
      <c r="I39" s="22"/>
      <c r="J39" s="55"/>
      <c r="K39" s="53"/>
      <c r="L39"/>
      <c r="M39"/>
      <c r="N39"/>
      <c r="O39"/>
      <c r="P39"/>
      <c r="Q39"/>
    </row>
    <row r="40" spans="1:17" ht="20.100000000000001" customHeight="1" thickBot="1" x14ac:dyDescent="0.25">
      <c r="A40" s="5"/>
      <c r="B40" s="655" t="s">
        <v>210</v>
      </c>
      <c r="C40" s="656"/>
      <c r="D40" s="656"/>
      <c r="E40" s="656"/>
      <c r="F40" s="656"/>
      <c r="G40" s="656"/>
      <c r="H40" s="656"/>
      <c r="I40" s="656"/>
      <c r="J40" s="657"/>
      <c r="K40" s="6"/>
    </row>
    <row r="41" spans="1:17" ht="16.5" customHeight="1" thickBot="1" x14ac:dyDescent="0.25">
      <c r="A41" s="5"/>
      <c r="B41" s="667" t="s">
        <v>67</v>
      </c>
      <c r="C41" s="668"/>
      <c r="D41" s="668"/>
      <c r="E41" s="668"/>
      <c r="F41" s="668"/>
      <c r="G41" s="669"/>
      <c r="H41" s="370" t="s">
        <v>0</v>
      </c>
      <c r="I41" s="185" t="s">
        <v>201</v>
      </c>
      <c r="J41" s="186" t="s">
        <v>203</v>
      </c>
      <c r="K41" s="6"/>
    </row>
    <row r="42" spans="1:17" s="75" customFormat="1" ht="15.6" customHeight="1" x14ac:dyDescent="0.2">
      <c r="A42" s="70"/>
      <c r="B42" s="661"/>
      <c r="C42" s="662"/>
      <c r="D42" s="662"/>
      <c r="E42" s="662"/>
      <c r="F42" s="662"/>
      <c r="G42" s="663"/>
      <c r="H42" s="372"/>
      <c r="I42" s="373">
        <v>2500</v>
      </c>
      <c r="J42" s="184" t="str">
        <f>IF(OR(H42&lt;1,B42=""),"",IF('Application Form'!$AH$11="NC","",(H42*I42)))</f>
        <v/>
      </c>
      <c r="K42" s="72"/>
      <c r="P42" s="73"/>
      <c r="Q42" s="74"/>
    </row>
    <row r="43" spans="1:17" s="75" customFormat="1" ht="15.6" customHeight="1" thickBot="1" x14ac:dyDescent="0.25">
      <c r="A43" s="70"/>
      <c r="B43" s="664"/>
      <c r="C43" s="665"/>
      <c r="D43" s="665"/>
      <c r="E43" s="665"/>
      <c r="F43" s="665"/>
      <c r="G43" s="666"/>
      <c r="H43" s="76"/>
      <c r="I43" s="371">
        <v>2500</v>
      </c>
      <c r="J43" s="77" t="str">
        <f>IF(OR(H43&lt;1,B43=""),"",IF('Application Form'!$AH$11="NC","",(H43*I43)))</f>
        <v/>
      </c>
      <c r="K43" s="72"/>
      <c r="P43" s="73"/>
      <c r="Q43" s="74"/>
    </row>
    <row r="44" spans="1:17" s="75" customFormat="1" ht="4.5" customHeight="1" thickBot="1" x14ac:dyDescent="0.25">
      <c r="A44" s="70"/>
      <c r="B44" s="368"/>
      <c r="C44" s="368"/>
      <c r="D44" s="368"/>
      <c r="E44" s="368"/>
      <c r="F44" s="368"/>
      <c r="G44" s="368"/>
      <c r="H44" s="369"/>
      <c r="I44" s="96"/>
      <c r="J44" s="94"/>
      <c r="K44" s="72"/>
      <c r="P44" s="73"/>
      <c r="Q44" s="74"/>
    </row>
    <row r="45" spans="1:17" ht="20.100000000000001" customHeight="1" thickBot="1" x14ac:dyDescent="0.25">
      <c r="A45" s="5"/>
      <c r="B45" s="655" t="s">
        <v>209</v>
      </c>
      <c r="C45" s="656"/>
      <c r="D45" s="656"/>
      <c r="E45" s="656"/>
      <c r="F45" s="656"/>
      <c r="G45" s="656"/>
      <c r="H45" s="656"/>
      <c r="I45" s="656"/>
      <c r="J45" s="657"/>
      <c r="K45" s="6"/>
    </row>
    <row r="46" spans="1:17" ht="16.5" customHeight="1" thickBot="1" x14ac:dyDescent="0.25">
      <c r="A46" s="5"/>
      <c r="B46" s="667" t="s">
        <v>67</v>
      </c>
      <c r="C46" s="668"/>
      <c r="D46" s="668"/>
      <c r="E46" s="668"/>
      <c r="F46" s="668"/>
      <c r="G46" s="669"/>
      <c r="H46" s="370" t="s">
        <v>0</v>
      </c>
      <c r="I46" s="185" t="s">
        <v>201</v>
      </c>
      <c r="J46" s="186" t="s">
        <v>203</v>
      </c>
      <c r="K46" s="6"/>
    </row>
    <row r="47" spans="1:17" s="75" customFormat="1" ht="15.6" customHeight="1" x14ac:dyDescent="0.2">
      <c r="A47" s="70"/>
      <c r="B47" s="661"/>
      <c r="C47" s="662"/>
      <c r="D47" s="662"/>
      <c r="E47" s="662"/>
      <c r="F47" s="662"/>
      <c r="G47" s="663"/>
      <c r="H47" s="372"/>
      <c r="I47" s="373">
        <v>1100</v>
      </c>
      <c r="J47" s="184" t="str">
        <f>IF(OR(H47&lt;1,B47=""),"",IF('Application Form'!$AH$11="NC","",(H47*I47)))</f>
        <v/>
      </c>
      <c r="K47" s="72"/>
      <c r="P47" s="73"/>
      <c r="Q47" s="74"/>
    </row>
    <row r="48" spans="1:17" s="75" customFormat="1" ht="16.5" customHeight="1" thickBot="1" x14ac:dyDescent="0.25">
      <c r="A48" s="70"/>
      <c r="B48" s="664"/>
      <c r="C48" s="665"/>
      <c r="D48" s="665"/>
      <c r="E48" s="665"/>
      <c r="F48" s="665"/>
      <c r="G48" s="666"/>
      <c r="H48" s="76"/>
      <c r="I48" s="371">
        <v>1100</v>
      </c>
      <c r="J48" s="77" t="str">
        <f>IF(OR(H48&lt;1,B48=""),"",IF('Application Form'!$AH$11="NC","",(H48*I48)))</f>
        <v/>
      </c>
      <c r="K48" s="72"/>
      <c r="P48" s="73"/>
      <c r="Q48" s="74"/>
    </row>
    <row r="49" spans="1:17" ht="4.5" customHeight="1" thickBot="1" x14ac:dyDescent="0.25">
      <c r="A49" s="89"/>
      <c r="B49" s="55"/>
      <c r="C49" s="55"/>
      <c r="D49" s="55"/>
      <c r="E49" s="55"/>
      <c r="F49" s="55"/>
      <c r="G49" s="55"/>
      <c r="H49" s="55"/>
      <c r="I49" s="55"/>
      <c r="J49" s="55"/>
      <c r="K49" s="56"/>
      <c r="L49"/>
      <c r="M49"/>
      <c r="N49"/>
      <c r="O49"/>
      <c r="P49"/>
      <c r="Q49"/>
    </row>
    <row r="50" spans="1:17" ht="16.5" customHeight="1" thickBot="1" x14ac:dyDescent="0.25">
      <c r="A50" s="89"/>
      <c r="B50" s="680" t="s">
        <v>214</v>
      </c>
      <c r="C50" s="681"/>
      <c r="D50" s="681"/>
      <c r="E50" s="681"/>
      <c r="F50" s="681"/>
      <c r="G50" s="681"/>
      <c r="H50" s="681"/>
      <c r="I50" s="681"/>
      <c r="J50" s="682"/>
      <c r="K50" s="56"/>
      <c r="L50"/>
      <c r="M50"/>
      <c r="N50"/>
      <c r="O50"/>
      <c r="Q50"/>
    </row>
    <row r="51" spans="1:17" ht="16.5" customHeight="1" thickBot="1" x14ac:dyDescent="0.25">
      <c r="A51" s="89"/>
      <c r="B51" s="658" t="s">
        <v>67</v>
      </c>
      <c r="C51" s="659"/>
      <c r="D51" s="659"/>
      <c r="E51" s="659"/>
      <c r="F51" s="659"/>
      <c r="G51" s="660"/>
      <c r="H51" s="185" t="s">
        <v>0</v>
      </c>
      <c r="I51" s="185" t="s">
        <v>201</v>
      </c>
      <c r="J51" s="186" t="s">
        <v>203</v>
      </c>
      <c r="K51" s="53"/>
      <c r="L51"/>
      <c r="M51"/>
      <c r="N51"/>
      <c r="O51"/>
      <c r="Q51"/>
    </row>
    <row r="52" spans="1:17" s="75" customFormat="1" ht="16.5" customHeight="1" x14ac:dyDescent="0.2">
      <c r="A52" s="70"/>
      <c r="B52" s="661"/>
      <c r="C52" s="662"/>
      <c r="D52" s="662"/>
      <c r="E52" s="662"/>
      <c r="F52" s="662"/>
      <c r="G52" s="663"/>
      <c r="H52" s="93"/>
      <c r="I52" s="90">
        <v>5000</v>
      </c>
      <c r="J52" s="380" t="str">
        <f>IF(OR(H52&lt;1,B52=""),"",(H52*I52))</f>
        <v/>
      </c>
      <c r="K52" s="72"/>
      <c r="P52" s="73"/>
      <c r="Q52"/>
    </row>
    <row r="53" spans="1:17" ht="16.5" customHeight="1" thickBot="1" x14ac:dyDescent="0.25">
      <c r="A53" s="89"/>
      <c r="B53" s="664"/>
      <c r="C53" s="665"/>
      <c r="D53" s="665"/>
      <c r="E53" s="665"/>
      <c r="F53" s="665"/>
      <c r="G53" s="666"/>
      <c r="H53" s="78"/>
      <c r="I53" s="92">
        <v>5000</v>
      </c>
      <c r="J53" s="379" t="str">
        <f>IF(OR(H53&lt;1,B53=""),"",(H53*I53))</f>
        <v/>
      </c>
      <c r="K53" s="53"/>
      <c r="Q53"/>
    </row>
    <row r="54" spans="1:17" ht="16.5" customHeight="1" x14ac:dyDescent="0.2">
      <c r="A54" s="89"/>
      <c r="B54" s="55"/>
      <c r="C54" s="55"/>
      <c r="D54" s="55"/>
      <c r="E54" s="55"/>
      <c r="F54" s="55"/>
      <c r="G54" s="55"/>
      <c r="H54" s="55"/>
      <c r="I54" s="55"/>
      <c r="J54" s="55"/>
      <c r="K54" s="53"/>
      <c r="Q54"/>
    </row>
    <row r="55" spans="1:17" ht="16.5" hidden="1" customHeight="1" x14ac:dyDescent="0.2">
      <c r="A55" s="89"/>
      <c r="B55" s="680" t="s">
        <v>65</v>
      </c>
      <c r="C55" s="681"/>
      <c r="D55" s="681"/>
      <c r="E55" s="681"/>
      <c r="F55" s="681"/>
      <c r="G55" s="681"/>
      <c r="H55" s="681"/>
      <c r="I55" s="681"/>
      <c r="J55" s="682"/>
      <c r="K55" s="56"/>
      <c r="L55"/>
      <c r="M55"/>
      <c r="N55"/>
      <c r="O55"/>
      <c r="Q55"/>
    </row>
    <row r="56" spans="1:17" ht="16.5" hidden="1" customHeight="1" x14ac:dyDescent="0.2">
      <c r="A56" s="89"/>
      <c r="B56" s="658" t="s">
        <v>67</v>
      </c>
      <c r="C56" s="659"/>
      <c r="D56" s="659"/>
      <c r="E56" s="659"/>
      <c r="F56" s="659"/>
      <c r="G56" s="660"/>
      <c r="H56" s="185" t="s">
        <v>0</v>
      </c>
      <c r="I56" s="185" t="s">
        <v>201</v>
      </c>
      <c r="J56" s="186" t="s">
        <v>203</v>
      </c>
      <c r="K56" s="53"/>
      <c r="L56"/>
      <c r="M56"/>
      <c r="N56"/>
      <c r="O56"/>
      <c r="Q56"/>
    </row>
    <row r="57" spans="1:17" s="75" customFormat="1" ht="16.5" hidden="1" customHeight="1" x14ac:dyDescent="0.2">
      <c r="A57" s="70"/>
      <c r="B57" s="661"/>
      <c r="C57" s="662"/>
      <c r="D57" s="662"/>
      <c r="E57" s="662"/>
      <c r="F57" s="662"/>
      <c r="G57" s="663"/>
      <c r="H57" s="93"/>
      <c r="I57" s="90">
        <v>100</v>
      </c>
      <c r="J57" s="97" t="str">
        <f>IF(H57&lt;1,"",(H57*I57))</f>
        <v/>
      </c>
      <c r="K57" s="72"/>
      <c r="P57" s="73"/>
      <c r="Q57"/>
    </row>
    <row r="58" spans="1:17" ht="16.5" hidden="1" customHeight="1" x14ac:dyDescent="0.2">
      <c r="A58" s="89"/>
      <c r="B58" s="664"/>
      <c r="C58" s="665"/>
      <c r="D58" s="665"/>
      <c r="E58" s="665"/>
      <c r="F58" s="665"/>
      <c r="G58" s="666"/>
      <c r="H58" s="78"/>
      <c r="I58" s="92">
        <v>100</v>
      </c>
      <c r="J58" s="77" t="str">
        <f>IF(H58&lt;1,"",(H58*I58))</f>
        <v/>
      </c>
      <c r="K58" s="53"/>
      <c r="Q58"/>
    </row>
    <row r="59" spans="1:17" ht="16.5" hidden="1" customHeight="1" x14ac:dyDescent="0.2">
      <c r="A59" s="89"/>
      <c r="B59" s="55"/>
      <c r="C59" s="55"/>
      <c r="D59" s="55"/>
      <c r="E59" s="55"/>
      <c r="F59" s="55"/>
      <c r="G59" s="55"/>
      <c r="H59" s="55"/>
      <c r="I59" s="55"/>
      <c r="J59" s="55"/>
      <c r="K59" s="56"/>
      <c r="L59"/>
      <c r="M59"/>
      <c r="N59"/>
      <c r="O59"/>
      <c r="P59"/>
      <c r="Q59"/>
    </row>
    <row r="60" spans="1:17" ht="16.5" hidden="1" customHeight="1" x14ac:dyDescent="0.2">
      <c r="A60" s="89"/>
      <c r="B60" s="680" t="s">
        <v>66</v>
      </c>
      <c r="C60" s="681"/>
      <c r="D60" s="681"/>
      <c r="E60" s="681"/>
      <c r="F60" s="681"/>
      <c r="G60" s="681"/>
      <c r="H60" s="681"/>
      <c r="I60" s="681"/>
      <c r="J60" s="682"/>
      <c r="K60" s="56"/>
      <c r="L60"/>
      <c r="M60"/>
      <c r="N60"/>
      <c r="O60"/>
      <c r="Q60"/>
    </row>
    <row r="61" spans="1:17" ht="16.5" hidden="1" customHeight="1" x14ac:dyDescent="0.2">
      <c r="A61" s="89"/>
      <c r="B61" s="658" t="s">
        <v>67</v>
      </c>
      <c r="C61" s="659"/>
      <c r="D61" s="659"/>
      <c r="E61" s="659"/>
      <c r="F61" s="659"/>
      <c r="G61" s="660"/>
      <c r="H61" s="185" t="s">
        <v>0</v>
      </c>
      <c r="I61" s="185" t="s">
        <v>201</v>
      </c>
      <c r="J61" s="186" t="s">
        <v>203</v>
      </c>
      <c r="K61" s="53"/>
      <c r="L61"/>
      <c r="M61"/>
      <c r="N61"/>
      <c r="O61"/>
      <c r="Q61"/>
    </row>
    <row r="62" spans="1:17" s="75" customFormat="1" ht="16.5" hidden="1" customHeight="1" x14ac:dyDescent="0.2">
      <c r="A62" s="70"/>
      <c r="B62" s="661"/>
      <c r="C62" s="662"/>
      <c r="D62" s="662"/>
      <c r="E62" s="662"/>
      <c r="F62" s="662"/>
      <c r="G62" s="663"/>
      <c r="H62" s="93"/>
      <c r="I62" s="90">
        <v>50</v>
      </c>
      <c r="J62" s="97" t="str">
        <f>IF(H62&lt;1,"",(H62*I62))</f>
        <v/>
      </c>
      <c r="K62" s="72"/>
      <c r="L62" s="73"/>
      <c r="M62" s="73"/>
      <c r="N62" s="73"/>
      <c r="O62" s="73"/>
      <c r="Q62"/>
    </row>
    <row r="63" spans="1:17" ht="16.5" hidden="1" customHeight="1" x14ac:dyDescent="0.2">
      <c r="A63" s="89"/>
      <c r="B63" s="664"/>
      <c r="C63" s="665"/>
      <c r="D63" s="665"/>
      <c r="E63" s="665"/>
      <c r="F63" s="665"/>
      <c r="G63" s="666"/>
      <c r="H63" s="78"/>
      <c r="I63" s="92">
        <v>50</v>
      </c>
      <c r="J63" s="77" t="str">
        <f>IF(H63&lt;1,"",(H63*I63))</f>
        <v/>
      </c>
      <c r="K63" s="53"/>
      <c r="L63"/>
      <c r="M63"/>
      <c r="N63"/>
      <c r="O63"/>
      <c r="Q63"/>
    </row>
    <row r="64" spans="1:17" ht="16.5" hidden="1" customHeight="1" x14ac:dyDescent="0.2">
      <c r="A64" s="89"/>
      <c r="B64" s="104"/>
      <c r="C64" s="104"/>
      <c r="D64" s="104"/>
      <c r="E64" s="104"/>
      <c r="F64" s="104"/>
      <c r="G64" s="104"/>
      <c r="H64" s="105"/>
      <c r="I64" s="96"/>
      <c r="J64" s="94"/>
      <c r="K64" s="54"/>
      <c r="L64"/>
      <c r="M64"/>
      <c r="N64"/>
      <c r="O64"/>
      <c r="Q64"/>
    </row>
    <row r="65" spans="1:17" ht="16.5" customHeight="1" x14ac:dyDescent="0.2">
      <c r="A65" s="89"/>
      <c r="B65" s="117" t="s">
        <v>212</v>
      </c>
      <c r="C65" s="104"/>
      <c r="D65" s="104"/>
      <c r="E65" s="104"/>
      <c r="F65" s="104"/>
      <c r="G65" s="104"/>
      <c r="H65" s="105"/>
      <c r="I65" s="96"/>
      <c r="J65" s="94"/>
      <c r="K65" s="54"/>
      <c r="L65"/>
      <c r="M65"/>
      <c r="N65"/>
      <c r="O65"/>
      <c r="Q65"/>
    </row>
    <row r="66" spans="1:17" ht="21" customHeight="1" x14ac:dyDescent="0.2">
      <c r="A66" s="89"/>
      <c r="B66" s="120"/>
      <c r="C66" s="120"/>
      <c r="D66" s="120"/>
      <c r="E66" s="120"/>
      <c r="F66" s="120"/>
      <c r="G66" s="120"/>
      <c r="H66" s="103"/>
      <c r="I66" s="96"/>
      <c r="J66" s="94"/>
      <c r="K66" s="56"/>
      <c r="L66"/>
      <c r="M66"/>
      <c r="N66"/>
      <c r="O66"/>
      <c r="Q66"/>
    </row>
    <row r="67" spans="1:17" ht="5.0999999999999996" customHeight="1" x14ac:dyDescent="0.2">
      <c r="A67" s="89"/>
      <c r="B67" s="55"/>
      <c r="C67" s="55"/>
      <c r="D67" s="55"/>
      <c r="E67" s="55"/>
      <c r="F67" s="55"/>
      <c r="G67" s="55"/>
      <c r="H67" s="55"/>
      <c r="I67" s="55"/>
      <c r="J67" s="55"/>
      <c r="K67" s="56"/>
      <c r="L67"/>
      <c r="M67"/>
      <c r="N67"/>
      <c r="O67"/>
      <c r="P67"/>
      <c r="Q67"/>
    </row>
    <row r="68" spans="1:17" ht="5.0999999999999996" customHeight="1" thickBot="1" x14ac:dyDescent="0.25">
      <c r="A68" s="4"/>
      <c r="B68" s="22"/>
      <c r="C68" s="22"/>
      <c r="D68" s="22"/>
      <c r="E68" s="22"/>
      <c r="F68" s="22"/>
      <c r="G68" s="22"/>
      <c r="H68" s="22"/>
      <c r="I68" s="176"/>
      <c r="J68" s="22"/>
      <c r="K68" s="2"/>
      <c r="Q68"/>
    </row>
    <row r="69" spans="1:17" ht="20.25" customHeight="1" thickBot="1" x14ac:dyDescent="0.25">
      <c r="A69" s="5"/>
      <c r="B69" s="22"/>
      <c r="C69" s="22"/>
      <c r="D69" s="22"/>
      <c r="E69" s="22"/>
      <c r="F69" s="22"/>
      <c r="G69" s="22"/>
      <c r="H69" s="87"/>
      <c r="I69" s="18" t="s">
        <v>215</v>
      </c>
      <c r="J69" s="65">
        <f>SUM(J32:J33,J37:J38,J42:J43,J47:J48,J52:J53)</f>
        <v>0</v>
      </c>
      <c r="K69" s="2"/>
    </row>
    <row r="70" spans="1:17" ht="14.25" customHeight="1" thickBot="1" x14ac:dyDescent="0.25">
      <c r="A70" s="17" t="s">
        <v>202</v>
      </c>
      <c r="B70" s="9"/>
      <c r="C70" s="9"/>
      <c r="D70" s="9"/>
      <c r="E70" s="9"/>
      <c r="F70" s="9"/>
      <c r="G70" s="10"/>
      <c r="H70" s="684" t="str">
        <f>IF('Application Form'!$C$10="","",'Application Form'!$C$10)</f>
        <v/>
      </c>
      <c r="I70" s="684"/>
      <c r="J70" s="684"/>
      <c r="K70" s="16"/>
    </row>
    <row r="71" spans="1:17" ht="19.5" customHeight="1" x14ac:dyDescent="0.2">
      <c r="A71" s="62"/>
      <c r="B71" s="63"/>
      <c r="C71" s="685"/>
      <c r="D71" s="685"/>
      <c r="E71" s="685"/>
      <c r="F71" s="685"/>
      <c r="G71" s="685"/>
      <c r="H71" s="685"/>
      <c r="I71" s="685"/>
      <c r="J71" s="685"/>
      <c r="K71" s="64"/>
    </row>
    <row r="72" spans="1:17" ht="16.5" customHeight="1" x14ac:dyDescent="0.25">
      <c r="A72" s="683"/>
      <c r="B72" s="683"/>
      <c r="C72" s="683"/>
      <c r="D72" s="683"/>
      <c r="E72" s="683"/>
      <c r="F72" s="683"/>
      <c r="G72" s="683"/>
      <c r="H72" s="683"/>
      <c r="I72" s="683"/>
      <c r="J72" s="683"/>
      <c r="K72" s="683"/>
    </row>
    <row r="73" spans="1:17" s="7" customFormat="1" x14ac:dyDescent="0.2">
      <c r="I73" s="13"/>
    </row>
    <row r="74" spans="1:17" s="7" customFormat="1" x14ac:dyDescent="0.2"/>
    <row r="75" spans="1:17" s="7" customFormat="1" x14ac:dyDescent="0.2"/>
    <row r="76" spans="1:17" s="7" customFormat="1" x14ac:dyDescent="0.2"/>
    <row r="77" spans="1:17" s="7" customFormat="1" x14ac:dyDescent="0.2">
      <c r="I77" s="13"/>
    </row>
    <row r="78" spans="1:17" s="7" customFormat="1" x14ac:dyDescent="0.2">
      <c r="I78" s="13"/>
    </row>
    <row r="79" spans="1:17" s="7" customFormat="1" x14ac:dyDescent="0.2">
      <c r="I79" s="13"/>
    </row>
    <row r="80" spans="1:17" s="7" customFormat="1" x14ac:dyDescent="0.2">
      <c r="I80" s="13"/>
    </row>
    <row r="81" spans="9:9" s="7" customFormat="1" x14ac:dyDescent="0.2">
      <c r="I81" s="13"/>
    </row>
    <row r="82" spans="9:9" s="7" customFormat="1" x14ac:dyDescent="0.2"/>
    <row r="83" spans="9:9" s="7" customFormat="1" x14ac:dyDescent="0.2"/>
    <row r="84" spans="9:9" s="7" customFormat="1" x14ac:dyDescent="0.2"/>
    <row r="85" spans="9:9" s="7" customFormat="1" x14ac:dyDescent="0.2"/>
    <row r="86" spans="9:9" s="7" customFormat="1" x14ac:dyDescent="0.2"/>
    <row r="87" spans="9:9" s="7" customFormat="1" x14ac:dyDescent="0.2"/>
    <row r="88" spans="9:9" s="7" customFormat="1" x14ac:dyDescent="0.2"/>
    <row r="89" spans="9:9" s="7" customFormat="1" x14ac:dyDescent="0.2"/>
    <row r="90" spans="9:9" s="7" customFormat="1" x14ac:dyDescent="0.2"/>
    <row r="91" spans="9:9" s="7" customFormat="1" x14ac:dyDescent="0.2"/>
    <row r="92" spans="9:9" s="7" customFormat="1" x14ac:dyDescent="0.2">
      <c r="I92" s="13"/>
    </row>
    <row r="93" spans="9:9" s="7" customFormat="1" x14ac:dyDescent="0.2">
      <c r="I93" s="13"/>
    </row>
    <row r="94" spans="9:9" s="7" customFormat="1" x14ac:dyDescent="0.2">
      <c r="I94" s="13"/>
    </row>
    <row r="95" spans="9:9" s="7" customFormat="1" x14ac:dyDescent="0.2">
      <c r="I95" s="13"/>
    </row>
    <row r="96" spans="9:9" s="7" customFormat="1" x14ac:dyDescent="0.2">
      <c r="I96" s="13"/>
    </row>
    <row r="97" spans="9:9" s="7" customFormat="1" x14ac:dyDescent="0.2">
      <c r="I97" s="13"/>
    </row>
    <row r="98" spans="9:9" s="7" customFormat="1" x14ac:dyDescent="0.2">
      <c r="I98" s="13"/>
    </row>
    <row r="99" spans="9:9" s="7" customFormat="1" x14ac:dyDescent="0.2">
      <c r="I99" s="13"/>
    </row>
    <row r="100" spans="9:9" s="7" customFormat="1" x14ac:dyDescent="0.2">
      <c r="I100" s="13"/>
    </row>
    <row r="101" spans="9:9" s="7" customFormat="1" x14ac:dyDescent="0.2">
      <c r="I101" s="13"/>
    </row>
    <row r="102" spans="9:9" s="7" customFormat="1" x14ac:dyDescent="0.2">
      <c r="I102" s="13"/>
    </row>
    <row r="103" spans="9:9" s="7" customFormat="1" x14ac:dyDescent="0.2">
      <c r="I103" s="13"/>
    </row>
    <row r="104" spans="9:9" s="7" customFormat="1" x14ac:dyDescent="0.2">
      <c r="I104" s="13"/>
    </row>
    <row r="105" spans="9:9" s="7" customFormat="1" x14ac:dyDescent="0.2">
      <c r="I105" s="13"/>
    </row>
    <row r="106" spans="9:9" s="7" customFormat="1" x14ac:dyDescent="0.2">
      <c r="I106" s="13"/>
    </row>
    <row r="107" spans="9:9" s="7" customFormat="1" x14ac:dyDescent="0.2">
      <c r="I107" s="13"/>
    </row>
    <row r="108" spans="9:9" s="7" customFormat="1" x14ac:dyDescent="0.2">
      <c r="I108" s="13"/>
    </row>
    <row r="109" spans="9:9" s="7" customFormat="1" x14ac:dyDescent="0.2">
      <c r="I109" s="13"/>
    </row>
    <row r="110" spans="9:9" s="7" customFormat="1" x14ac:dyDescent="0.2">
      <c r="I110" s="13"/>
    </row>
    <row r="111" spans="9:9" s="7" customFormat="1" x14ac:dyDescent="0.2">
      <c r="I111" s="13"/>
    </row>
    <row r="112" spans="9:9" s="7" customFormat="1" x14ac:dyDescent="0.2">
      <c r="I112" s="13"/>
    </row>
    <row r="113" spans="9:9" s="7" customFormat="1" x14ac:dyDescent="0.2">
      <c r="I113" s="13"/>
    </row>
    <row r="114" spans="9:9" s="7" customFormat="1" x14ac:dyDescent="0.2">
      <c r="I114" s="13"/>
    </row>
    <row r="115" spans="9:9" s="7" customFormat="1" x14ac:dyDescent="0.2">
      <c r="I115" s="13"/>
    </row>
    <row r="116" spans="9:9" s="7" customFormat="1" x14ac:dyDescent="0.2">
      <c r="I116" s="13"/>
    </row>
    <row r="117" spans="9:9" s="7" customFormat="1" x14ac:dyDescent="0.2">
      <c r="I117" s="13"/>
    </row>
    <row r="118" spans="9:9" s="7" customFormat="1" x14ac:dyDescent="0.2">
      <c r="I118" s="13"/>
    </row>
    <row r="119" spans="9:9" s="7" customFormat="1" x14ac:dyDescent="0.2">
      <c r="I119" s="13"/>
    </row>
    <row r="120" spans="9:9" s="7" customFormat="1" x14ac:dyDescent="0.2">
      <c r="I120" s="13"/>
    </row>
    <row r="121" spans="9:9" s="7" customFormat="1" x14ac:dyDescent="0.2">
      <c r="I121" s="13"/>
    </row>
    <row r="122" spans="9:9" s="7" customFormat="1" x14ac:dyDescent="0.2">
      <c r="I122" s="13"/>
    </row>
    <row r="123" spans="9:9" s="7" customFormat="1" x14ac:dyDescent="0.2">
      <c r="I123" s="13"/>
    </row>
    <row r="124" spans="9:9" s="7" customFormat="1" x14ac:dyDescent="0.2">
      <c r="I124" s="13"/>
    </row>
    <row r="125" spans="9:9" s="7" customFormat="1" x14ac:dyDescent="0.2">
      <c r="I125" s="13"/>
    </row>
    <row r="126" spans="9:9" s="7" customFormat="1" x14ac:dyDescent="0.2">
      <c r="I126" s="13"/>
    </row>
    <row r="127" spans="9:9" s="7" customFormat="1" x14ac:dyDescent="0.2">
      <c r="I127" s="13"/>
    </row>
    <row r="128" spans="9:9" s="7" customFormat="1" x14ac:dyDescent="0.2">
      <c r="I128" s="13"/>
    </row>
  </sheetData>
  <sheetProtection algorithmName="SHA-512" hashValue="jCvNS5waH3sODN84eAvbYoM0Z5oJFypF/lZ/AfW/6jWAB6ka5iEAy43kc+9QAdIFqR26do/2lg4WQZWax+NY1Q==" saltValue="mb0LnM4XUMMY8uj2r8A/+g==" spinCount="100000" sheet="1" objects="1" scenarios="1" selectLockedCells="1"/>
  <mergeCells count="45">
    <mergeCell ref="A72:K72"/>
    <mergeCell ref="B60:J60"/>
    <mergeCell ref="B33:G33"/>
    <mergeCell ref="B63:G63"/>
    <mergeCell ref="H70:J70"/>
    <mergeCell ref="B53:G53"/>
    <mergeCell ref="C71:J71"/>
    <mergeCell ref="B62:G62"/>
    <mergeCell ref="B56:G56"/>
    <mergeCell ref="B57:G57"/>
    <mergeCell ref="B40:J40"/>
    <mergeCell ref="B41:G41"/>
    <mergeCell ref="B42:G42"/>
    <mergeCell ref="B43:G43"/>
    <mergeCell ref="B58:G58"/>
    <mergeCell ref="B55:J55"/>
    <mergeCell ref="B61:G61"/>
    <mergeCell ref="A1:K2"/>
    <mergeCell ref="B26:G26"/>
    <mergeCell ref="B27:G27"/>
    <mergeCell ref="B14:J14"/>
    <mergeCell ref="B19:J19"/>
    <mergeCell ref="B3:J3"/>
    <mergeCell ref="B16:G16"/>
    <mergeCell ref="B15:G15"/>
    <mergeCell ref="B21:G21"/>
    <mergeCell ref="B20:G20"/>
    <mergeCell ref="B17:G17"/>
    <mergeCell ref="B22:G22"/>
    <mergeCell ref="B24:J24"/>
    <mergeCell ref="B25:G25"/>
    <mergeCell ref="B50:J50"/>
    <mergeCell ref="B51:G51"/>
    <mergeCell ref="B52:G52"/>
    <mergeCell ref="B48:G48"/>
    <mergeCell ref="B46:G46"/>
    <mergeCell ref="B47:G47"/>
    <mergeCell ref="B30:J30"/>
    <mergeCell ref="B31:G31"/>
    <mergeCell ref="B32:G32"/>
    <mergeCell ref="B45:J45"/>
    <mergeCell ref="B35:J35"/>
    <mergeCell ref="B38:G38"/>
    <mergeCell ref="B37:G37"/>
    <mergeCell ref="B36:G36"/>
  </mergeCells>
  <phoneticPr fontId="52" type="noConversion"/>
  <printOptions horizontalCentered="1"/>
  <pageMargins left="0.25" right="0.25" top="0.3" bottom="0.33" header="0.25" footer="0.3"/>
  <pageSetup scale="82" fitToHeight="2" orientation="portrait" r:id="rId1"/>
  <headerFooter alignWithMargins="0">
    <oddFooter>&amp;R2022 Program Year - Ver 1.0 1/1/2022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6">
    <pageSetUpPr fitToPage="1"/>
  </sheetPr>
  <dimension ref="A1:S124"/>
  <sheetViews>
    <sheetView showGridLines="0" view="pageBreakPreview" zoomScaleNormal="100" zoomScaleSheetLayoutView="100" zoomScalePageLayoutView="90" workbookViewId="0"/>
  </sheetViews>
  <sheetFormatPr defaultColWidth="9.28515625" defaultRowHeight="12.75" x14ac:dyDescent="0.2"/>
  <cols>
    <col min="1" max="1" width="4" style="15" customWidth="1"/>
    <col min="2" max="6" width="9.28515625" style="15" customWidth="1"/>
    <col min="7" max="7" width="9" style="15" customWidth="1"/>
    <col min="8" max="12" width="9.28515625" style="15" customWidth="1"/>
    <col min="13" max="13" width="5.28515625" style="15" customWidth="1"/>
    <col min="14" max="15" width="12.5703125" style="15" customWidth="1"/>
    <col min="16" max="16" width="2.5703125" style="15" customWidth="1"/>
    <col min="17" max="18" width="9.28515625" style="15" customWidth="1"/>
    <col min="19" max="19" width="9.28515625" style="66" customWidth="1"/>
    <col min="20" max="16384" width="9.28515625" style="15"/>
  </cols>
  <sheetData>
    <row r="1" spans="1:18" x14ac:dyDescent="0.2">
      <c r="A1" s="83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8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8"/>
      <c r="O2" s="21"/>
    </row>
    <row r="3" spans="1:18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8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8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8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8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8" ht="12.4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8" ht="13.1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R10" s="57"/>
    </row>
    <row r="11" spans="1:18" ht="12.4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8" x14ac:dyDescent="0.2">
      <c r="A12" s="8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8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8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8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8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8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8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8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8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8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R21" s="57"/>
    </row>
    <row r="22" spans="1:18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8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8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8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8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8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8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8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8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8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8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">
      <c r="A36" s="21"/>
      <c r="B36" s="5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">
      <c r="A59" s="5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5.75" x14ac:dyDescent="0.25">
      <c r="A61" s="611">
        <v>6</v>
      </c>
      <c r="B61" s="611"/>
      <c r="C61" s="611"/>
      <c r="D61" s="611"/>
      <c r="E61" s="611"/>
      <c r="F61" s="611"/>
      <c r="G61" s="611"/>
      <c r="H61" s="611"/>
      <c r="I61" s="611"/>
      <c r="J61" s="611"/>
      <c r="K61" s="611"/>
      <c r="L61" s="611"/>
      <c r="M61" s="611"/>
      <c r="N61" s="21"/>
      <c r="O61" s="21"/>
    </row>
    <row r="62" spans="1:15" x14ac:dyDescent="0.2">
      <c r="A62" s="8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8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8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8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8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8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8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8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R71" s="57"/>
    </row>
    <row r="72" spans="1:18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8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8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8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8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8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8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8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8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">
      <c r="A86" s="21"/>
      <c r="B86" s="5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12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">
      <c r="A122" s="5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5.75" x14ac:dyDescent="0.25">
      <c r="A124" s="611"/>
      <c r="B124" s="611"/>
      <c r="C124" s="611"/>
      <c r="D124" s="611"/>
      <c r="E124" s="611"/>
      <c r="F124" s="611"/>
      <c r="G124" s="611"/>
      <c r="H124" s="611"/>
      <c r="I124" s="611"/>
      <c r="J124" s="611"/>
      <c r="K124" s="611"/>
      <c r="L124" s="611"/>
      <c r="M124" s="611"/>
      <c r="N124" s="21"/>
      <c r="O124" s="21"/>
    </row>
  </sheetData>
  <sheetProtection algorithmName="SHA-512" hashValue="brrlL0/DqBXTppRSNdvaleAdoYtGk79wzmtel0xutQ6aGGNAE6sVH1SUXx6Bg7NkBhBm0tW3WIdsaEnxMlRs2w==" saltValue="2vrBf+xioRsgtOyOrtyLyw==" spinCount="100000" sheet="1" objects="1" scenarios="1" selectLockedCells="1"/>
  <mergeCells count="2">
    <mergeCell ref="A124:M124"/>
    <mergeCell ref="A61:M61"/>
  </mergeCells>
  <phoneticPr fontId="52" type="noConversion"/>
  <printOptions horizontalCentered="1"/>
  <pageMargins left="0.25" right="0.25" top="0.3" bottom="0.33" header="0.25" footer="0.3"/>
  <pageSetup scale="93" fitToHeight="0" orientation="portrait" r:id="rId1"/>
  <headerFooter alignWithMargins="0">
    <oddFooter>&amp;R2022 Program Year - Ver 1.0 1/1/2022</oddFooter>
  </headerFooter>
  <rowBreaks count="1" manualBreakCount="1">
    <brk id="6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Cover</vt:lpstr>
      <vt:lpstr>Application Form</vt:lpstr>
      <vt:lpstr>3rd PartyPayment</vt:lpstr>
      <vt:lpstr>Terms</vt:lpstr>
      <vt:lpstr>Check List</vt:lpstr>
      <vt:lpstr>Electricfication Worksheet</vt:lpstr>
      <vt:lpstr>Electrification Specs</vt:lpstr>
      <vt:lpstr>'Application Form'!a_1</vt:lpstr>
      <vt:lpstr>a_2</vt:lpstr>
      <vt:lpstr>a_3</vt:lpstr>
      <vt:lpstr>a_5</vt:lpstr>
      <vt:lpstr>Cover!c_1</vt:lpstr>
      <vt:lpstr>h_1</vt:lpstr>
      <vt:lpstr>h_2</vt:lpstr>
      <vt:lpstr>'3rd PartyPayment'!Print_Area</vt:lpstr>
      <vt:lpstr>'Application Form'!Print_Area</vt:lpstr>
      <vt:lpstr>'Check List'!Print_Area</vt:lpstr>
      <vt:lpstr>Cover!Print_Area</vt:lpstr>
      <vt:lpstr>'Electricfication Worksheet'!Print_Area</vt:lpstr>
      <vt:lpstr>'Electrification Specs'!Print_Area</vt:lpstr>
      <vt:lpstr>Terms!Print_Area</vt:lpstr>
    </vt:vector>
  </TitlesOfParts>
  <Company>APS Solutions for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APS Prescriptive App</dc:title>
  <dc:creator>EW</dc:creator>
  <dc:description>2012 August V2
2013 April V1</dc:description>
  <cp:lastModifiedBy>Decker, Derek</cp:lastModifiedBy>
  <cp:lastPrinted>2021-12-09T21:10:44Z</cp:lastPrinted>
  <dcterms:created xsi:type="dcterms:W3CDTF">2003-03-20T18:04:27Z</dcterms:created>
  <dcterms:modified xsi:type="dcterms:W3CDTF">2021-12-09T21:13:45Z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2fbb032-08bf-4f1e-af46-2528cd3f96ca_Enabled">
    <vt:lpwstr>true</vt:lpwstr>
  </property>
  <property fmtid="{D5CDD505-2E9C-101B-9397-08002B2CF9AE}" pid="4" name="MSIP_Label_22fbb032-08bf-4f1e-af46-2528cd3f96ca_SetDate">
    <vt:lpwstr>2021-05-27T23:39:11Z</vt:lpwstr>
  </property>
  <property fmtid="{D5CDD505-2E9C-101B-9397-08002B2CF9AE}" pid="5" name="MSIP_Label_22fbb032-08bf-4f1e-af46-2528cd3f96ca_Method">
    <vt:lpwstr>Privileged</vt:lpwstr>
  </property>
  <property fmtid="{D5CDD505-2E9C-101B-9397-08002B2CF9AE}" pid="6" name="MSIP_Label_22fbb032-08bf-4f1e-af46-2528cd3f96ca_Name">
    <vt:lpwstr>22fbb032-08bf-4f1e-af46-2528cd3f96ca</vt:lpwstr>
  </property>
  <property fmtid="{D5CDD505-2E9C-101B-9397-08002B2CF9AE}" pid="7" name="MSIP_Label_22fbb032-08bf-4f1e-af46-2528cd3f96ca_SiteId">
    <vt:lpwstr>adf10e2b-b6e9-41d6-be2f-c12bb566019c</vt:lpwstr>
  </property>
  <property fmtid="{D5CDD505-2E9C-101B-9397-08002B2CF9AE}" pid="8" name="MSIP_Label_22fbb032-08bf-4f1e-af46-2528cd3f96ca_ActionId">
    <vt:lpwstr/>
  </property>
  <property fmtid="{D5CDD505-2E9C-101B-9397-08002B2CF9AE}" pid="9" name="MSIP_Label_22fbb032-08bf-4f1e-af46-2528cd3f96ca_ContentBits">
    <vt:lpwstr>0</vt:lpwstr>
  </property>
</Properties>
</file>